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13_ncr:1_{914843FC-89F1-4C41-9916-E359419DBF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2" i="1"/>
  <c r="I30" i="1"/>
  <c r="I29" i="1"/>
  <c r="I27" i="1"/>
  <c r="I25" i="1"/>
  <c r="I24" i="1"/>
  <c r="I23" i="1" s="1"/>
  <c r="I21" i="1"/>
  <c r="I20" i="1"/>
  <c r="I18" i="1"/>
  <c r="I16" i="1"/>
  <c r="I15" i="1"/>
  <c r="I11" i="1"/>
  <c r="I9" i="1"/>
  <c r="F35" i="1"/>
  <c r="F34" i="1"/>
  <c r="F33" i="1"/>
  <c r="I33" i="1" s="1"/>
  <c r="F32" i="1"/>
  <c r="F30" i="1"/>
  <c r="F29" i="1"/>
  <c r="F28" i="1"/>
  <c r="I28" i="1" s="1"/>
  <c r="I26" i="1" s="1"/>
  <c r="F27" i="1"/>
  <c r="F25" i="1"/>
  <c r="F24" i="1"/>
  <c r="F23" i="1" s="1"/>
  <c r="F22" i="1"/>
  <c r="I22" i="1" s="1"/>
  <c r="F21" i="1"/>
  <c r="F20" i="1"/>
  <c r="F18" i="1"/>
  <c r="F17" i="1"/>
  <c r="I17" i="1" s="1"/>
  <c r="F16" i="1"/>
  <c r="F15" i="1"/>
  <c r="F14" i="1"/>
  <c r="I14" i="1" s="1"/>
  <c r="F13" i="1"/>
  <c r="I13" i="1" s="1"/>
  <c r="F12" i="1"/>
  <c r="I12" i="1" s="1"/>
  <c r="F11" i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s="1"/>
  <c r="H37" i="1" l="1"/>
  <c r="G37" i="1"/>
  <c r="E37" i="1"/>
  <c r="I10" i="1"/>
  <c r="I31" i="1"/>
  <c r="F10" i="1"/>
  <c r="I19" i="1"/>
  <c r="F7" i="1"/>
  <c r="F19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<sst xmlns="http://schemas.openxmlformats.org/spreadsheetml/2006/main" count="66" uniqueCount="66">
  <si>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</si>
  <si>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</si>
  <si>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</si>
  <si>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</si>
  <si>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</si>
  <si>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</si>
  <si>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</si>
  <si>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</si>
  <si>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</si>
  <si>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</si>
  <si>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</si>
  <si>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</si>
  <si>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</si>
  <si>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</si>
  <si>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</si>
  <si>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</si>
  <si>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</si>
  <si>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</si>
  <si>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</si>
  <si>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</si>
  <si>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</si>
  <si>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</si>
  <si>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</si>
  <si>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</si>
  <si>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</si>
  <si>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</si>
  <si>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</si>
  <si>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</si>
  <si>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</si>
  <si>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</si>
  <si>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</si>
  <si>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</si>
  <si>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</si>
  <si>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</si>
  <si>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</si>
  <si>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</si>
  <si>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</si>
  <si>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</si>
  <si>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</si>
  <si>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</si>
  <si>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</si>
  <si>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</si>
  <si>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</si>
  <si>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</si>
  <si>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</si>
  <si>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</si>
  <si>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</si>
  <si>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</si>
  <si>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</si>
  <si>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</si>
  <si>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</si>
  <si>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</si>
  <si>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</si>
  <si>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</si>
  <si>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</si>
  <si>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</si>
  <si>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</si>
  <si>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</si>
  <si>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</si>
  <si>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</si>
  <si>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</si>
  <si>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</si>
  <si>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</si>
  <si>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</si>
  <si>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31 DE DICIEMBRE DEL 2020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</si>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</sst>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1" xfId="9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Border="1" applyAlignment="1">
      <alignment horizontal="center" vertical="center"/>
    </xf>
    <xf numFmtId="0" fontId="7" fillId="0" borderId="13" xfId="9" applyFont="1" applyBorder="1" applyAlignment="1">
      <alignment horizontal="center" vertical="center" wrapText="1"/>
    </xf>
    <xf numFmtId="4" fontId="7" fillId="0" borderId="15" xfId="0" applyNumberFormat="1" applyFont="1" applyBorder="1" applyAlignment="1" applyProtection="1">
      <alignment horizontal="right"/>
      <protection locked="0"/>
    </xf>
    <xf numFmtId="4" fontId="7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0" borderId="0" xfId="0" applyFont="1" applyAlignment="1">
      <alignment horizontal="left"/>
    </xf>
    <xf numFmtId="0" fontId="2" fillId="0" borderId="0" xfId="8" applyFont="1" applyAlignment="1" applyProtection="1">
      <alignment horizontal="left" vertical="top"/>
      <protection hidden="1"/>
    </xf>
    <xf numFmtId="4" fontId="7" fillId="0" borderId="14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2152650</xdr:colOff>
      <xdr:row>1</xdr:row>
      <xdr:rowOff>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7BFECC7-CF60-44E4-9743-BF854E2ED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812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tabSelected="1" zoomScaleNormal="100" zoomScaleSheetLayoutView="90" workbookViewId="0">
      <selection activeCell="A38" sqref="A9:G38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53255847.030000001</v>
      </c>
      <c r="E10" s="18">
        <f>SUM(E11:E18)</f>
        <v>3229718.4399999995</v>
      </c>
      <c r="F10" s="18">
        <f t="shared" ref="F10:I10" si="1">SUM(F11:F18)</f>
        <v>56485565.470000006</v>
      </c>
      <c r="G10" s="18">
        <f t="shared" si="1"/>
        <v>50383447.479999997</v>
      </c>
      <c r="H10" s="18">
        <f t="shared" si="1"/>
        <v>46867171.769999996</v>
      </c>
      <c r="I10" s="18">
        <f t="shared" si="1"/>
        <v>6102117.9900000067</v>
      </c>
    </row>
    <row r="11" spans="1:9" x14ac:dyDescent="0.2">
      <c r="A11" s="27" t="s">
        <v>46</v>
      </c>
      <c r="B11" s="9"/>
      <c r="C11" s="3" t="s">
        <v>4</v>
      </c>
      <c r="D11" s="19">
        <v>17616283.34</v>
      </c>
      <c r="E11" s="19">
        <v>3041749.03</v>
      </c>
      <c r="F11" s="19">
        <f t="shared" ref="F11:F18" si="2">D11+E11</f>
        <v>20658032.370000001</v>
      </c>
      <c r="G11" s="19">
        <v>18354704.969999999</v>
      </c>
      <c r="H11" s="19">
        <v>17281409.27</v>
      </c>
      <c r="I11" s="19">
        <f t="shared" ref="I11:I18" si="3">F11-G11</f>
        <v>2303327.4000000022</v>
      </c>
    </row>
    <row r="12" spans="1:9" x14ac:dyDescent="0.2">
      <c r="A12" s="27" t="s">
        <v>52</v>
      </c>
      <c r="B12" s="9"/>
      <c r="C12" s="3" t="s">
        <v>5</v>
      </c>
      <c r="D12" s="19">
        <v>25436662.370000001</v>
      </c>
      <c r="E12" s="19">
        <v>-105248.97</v>
      </c>
      <c r="F12" s="19">
        <f t="shared" si="2"/>
        <v>25331413.400000002</v>
      </c>
      <c r="G12" s="19">
        <v>22577396.899999999</v>
      </c>
      <c r="H12" s="19">
        <v>20900412.109999999</v>
      </c>
      <c r="I12" s="19">
        <f t="shared" si="3"/>
        <v>2754016.5000000037</v>
      </c>
    </row>
    <row r="13" spans="1:9" x14ac:dyDescent="0.2">
      <c r="A13" s="27" t="s">
        <v>44</v>
      </c>
      <c r="B13" s="9"/>
      <c r="C13" s="3" t="s">
        <v>6</v>
      </c>
      <c r="D13" s="19">
        <v>9651347.4399999995</v>
      </c>
      <c r="E13" s="19">
        <v>88218.38</v>
      </c>
      <c r="F13" s="19">
        <f t="shared" si="2"/>
        <v>9739565.8200000003</v>
      </c>
      <c r="G13" s="19">
        <v>8824170.4399999995</v>
      </c>
      <c r="H13" s="19">
        <v>8163159.6399999997</v>
      </c>
      <c r="I13" s="19">
        <f t="shared" si="3"/>
        <v>915395.38000000082</v>
      </c>
    </row>
    <row r="14" spans="1:9" x14ac:dyDescent="0.2">
      <c r="A14" s="27" t="s">
        <v>42</v>
      </c>
      <c r="B14" s="9"/>
      <c r="C14" s="3" t="s">
        <v>7</v>
      </c>
      <c r="D14" s="19">
        <v>551553.88</v>
      </c>
      <c r="E14" s="19">
        <v>205000</v>
      </c>
      <c r="F14" s="19">
        <f t="shared" si="2"/>
        <v>756553.88</v>
      </c>
      <c r="G14" s="19">
        <v>627175.17000000004</v>
      </c>
      <c r="H14" s="19">
        <v>522190.75</v>
      </c>
      <c r="I14" s="19">
        <f t="shared" si="3"/>
        <v>129378.70999999996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53255847.030000001</v>
      </c>
      <c r="E37" s="24">
        <f t="shared" ref="E37:I37" si="16">SUM(E7+E10+E19+E23+E26+E31)</f>
        <v>3229718.4399999995</v>
      </c>
      <c r="F37" s="24">
        <f t="shared" si="16"/>
        <v>56485565.470000006</v>
      </c>
      <c r="G37" s="24">
        <f t="shared" si="16"/>
        <v>50383447.479999997</v>
      </c>
      <c r="H37" s="24">
        <f t="shared" si="16"/>
        <v>46867171.769999996</v>
      </c>
      <c r="I37" s="24">
        <f t="shared" si="16"/>
        <v>6102117.9900000067</v>
      </c>
    </row>
    <row r="38" spans="1:9" x14ac:dyDescent="0.2">
      <c r="A38" s="42" t="s">
        <v>65</v>
      </c>
      <c r="B38" s="42"/>
      <c r="C38" s="42"/>
      <c r="D38" s="42"/>
      <c r="E38" s="42"/>
      <c r="F38" s="42"/>
      <c r="G38" s="42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5">
    <mergeCell ref="D2:H2"/>
    <mergeCell ref="I2:I3"/>
    <mergeCell ref="A1:I1"/>
    <mergeCell ref="A2:C4"/>
    <mergeCell ref="A38:G38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D7:I3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2022-11-07T21:56:02Z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