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LEY DE CONTABILIDAD GUBERNAMENTAL\CUENTA PUBLICA 2019\"/>
    </mc:Choice>
  </mc:AlternateContent>
  <xr:revisionPtr revIDLastSave="0" documentId="13_ncr:1_{2BF4F3B6-13A4-40B8-9D33-26BFBC2EF1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EAI!$A$1:$H$39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4" i="4" l="1"/>
  <c r="E34" i="4"/>
  <c r="E22" i="4"/>
  <c r="H22" i="4"/>
  <c r="F31" i="4"/>
  <c r="G31" i="4"/>
  <c r="D31" i="4"/>
  <c r="G21" i="4"/>
  <c r="F21" i="4"/>
  <c r="D21" i="4"/>
  <c r="C31" i="4"/>
  <c r="C21" i="4"/>
  <c r="H38" i="4"/>
  <c r="H37" i="4"/>
  <c r="E38" i="4"/>
  <c r="E37" i="4"/>
  <c r="G37" i="4"/>
  <c r="G39" i="4"/>
  <c r="F37" i="4"/>
  <c r="F39" i="4"/>
  <c r="D37" i="4"/>
  <c r="D39" i="4"/>
  <c r="C37" i="4"/>
  <c r="C39" i="4"/>
  <c r="H35" i="4"/>
  <c r="E35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21" i="4"/>
  <c r="E31" i="4"/>
  <c r="H31" i="4"/>
  <c r="H16" i="4"/>
  <c r="E16" i="4"/>
  <c r="E21" i="4"/>
  <c r="H39" i="4"/>
  <c r="E39" i="4"/>
</calcChain>
</file>

<file path=xl/sharedStrings.xml><?xml version="1.0" encoding="utf-8"?>
<sst xmlns="http://schemas.openxmlformats.org/spreadsheetml/2006/main" count="95" uniqueCount="48">
  <si>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</si>
  <si>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</si>
  <si>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</si>
  <si>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</si>
  <si>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</si>
  <si>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</si>
  <si>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</si>
  <si>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</si>
  <si>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</si>
  <si>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</si>
  <si>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</si>
  <si>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</si>
  <si>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</si>
  <si>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</si>
  <si>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</si>
  <si>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</si>
  <si>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</si>
  <si>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</si>
  <si>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</si>
  <si>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</si>
  <si>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</si>
  <si>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</si>
  <si>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</si>
  <si>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</si>
  <si>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</si>
  <si>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</si>
  <si>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</si>
  <si>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</si>
  <si>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</si>
  <si>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</si>
  <si>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</si>
  <si>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</si>
  <si>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</si>
  <si>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</si>
  <si>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</si>
  <si>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</si>
  <si>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</si>
  <si>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</si>
  <si>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</si>
  <si>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</si>
  <si>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</si>
  <si>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</si>
  <si>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</si>
  <si>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</si>
  <si>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</si>
  <si>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</si>
  <si>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SISTEMA DE AGUA POTABLE Y ALCANTARILLADO MUNICIPAL DE VALLE DE SANTIAGO
ESTADO ANALÍTICO DE INGRESOS
DEL 1 DE ENERO AL 31 DE DICIEMBRE DEL 2019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</si>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</sst>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Border="1" applyAlignment="1" applyProtection="1">
      <alignment horizontal="center" vertical="top"/>
      <protection locked="0"/>
    </xf>
    <xf numFmtId="0" fontId="8" fillId="0" borderId="9" xfId="8" applyFont="1" applyBorder="1" applyAlignment="1" applyProtection="1">
      <alignment horizontal="left" vertical="top" indent="3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7" fillId="0" borderId="12" xfId="8" applyNumberFormat="1" applyFont="1" applyBorder="1" applyAlignment="1" applyProtection="1">
      <alignment vertical="top"/>
      <protection locked="0"/>
    </xf>
    <xf numFmtId="4" fontId="3" fillId="0" borderId="13" xfId="8" applyNumberFormat="1" applyFont="1" applyBorder="1" applyAlignment="1" applyProtection="1">
      <alignment vertical="top"/>
      <protection locked="0"/>
    </xf>
    <xf numFmtId="0" fontId="8" fillId="0" borderId="5" xfId="9" applyFont="1" applyBorder="1" applyAlignment="1">
      <alignment horizontal="center" vertical="top"/>
    </xf>
    <xf numFmtId="0" fontId="8" fillId="0" borderId="0" xfId="8" applyFont="1" applyAlignment="1">
      <alignment horizontal="justify" vertical="top" wrapText="1"/>
    </xf>
    <xf numFmtId="0" fontId="7" fillId="0" borderId="5" xfId="8" applyFont="1" applyBorder="1" applyAlignment="1">
      <alignment horizontal="center" vertical="top"/>
    </xf>
    <xf numFmtId="0" fontId="7" fillId="0" borderId="0" xfId="8" applyFont="1" applyAlignment="1">
      <alignment horizontal="left" vertical="top" wrapText="1"/>
    </xf>
    <xf numFmtId="0" fontId="8" fillId="0" borderId="0" xfId="8" applyFont="1" applyAlignment="1">
      <alignment vertical="top"/>
    </xf>
    <xf numFmtId="0" fontId="7" fillId="0" borderId="8" xfId="8" quotePrefix="1" applyFont="1" applyBorder="1" applyAlignment="1">
      <alignment horizontal="center" vertical="top"/>
    </xf>
    <xf numFmtId="0" fontId="8" fillId="0" borderId="9" xfId="8" applyFont="1" applyBorder="1" applyAlignment="1">
      <alignment horizontal="center" vertical="top" wrapText="1"/>
    </xf>
    <xf numFmtId="4" fontId="3" fillId="0" borderId="12" xfId="8" applyNumberFormat="1" applyFont="1" applyBorder="1" applyAlignment="1" applyProtection="1">
      <alignment vertical="top"/>
      <protection locked="0"/>
    </xf>
    <xf numFmtId="4" fontId="3" fillId="0" borderId="14" xfId="8" applyNumberFormat="1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12" xfId="8" applyNumberFormat="1" applyFont="1" applyBorder="1" applyAlignment="1" applyProtection="1">
      <alignment vertical="top"/>
      <protection locked="0"/>
    </xf>
    <xf numFmtId="4" fontId="7" fillId="0" borderId="14" xfId="8" applyNumberFormat="1" applyFont="1" applyBorder="1" applyAlignment="1" applyProtection="1">
      <alignment vertical="top"/>
      <protection locked="0"/>
    </xf>
    <xf numFmtId="4" fontId="8" fillId="0" borderId="14" xfId="8" applyNumberFormat="1" applyFont="1" applyBorder="1" applyAlignment="1" applyProtection="1">
      <alignment vertical="top"/>
      <protection locked="0"/>
    </xf>
    <xf numFmtId="4" fontId="7" fillId="0" borderId="13" xfId="8" applyNumberFormat="1" applyFont="1" applyBorder="1" applyAlignment="1" applyProtection="1">
      <alignment vertical="top"/>
      <protection locked="0"/>
    </xf>
    <xf numFmtId="0" fontId="7" fillId="0" borderId="11" xfId="8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0" fontId="3" fillId="0" borderId="5" xfId="8" applyFont="1" applyBorder="1" applyAlignment="1" applyProtection="1">
      <alignment vertical="top"/>
      <protection locked="0"/>
    </xf>
    <xf numFmtId="0" fontId="7" fillId="0" borderId="5" xfId="8" applyFont="1" applyBorder="1" applyAlignment="1" applyProtection="1">
      <alignment vertical="top"/>
      <protection locked="0"/>
    </xf>
    <xf numFmtId="0" fontId="7" fillId="0" borderId="4" xfId="8" quotePrefix="1" applyFont="1" applyBorder="1" applyAlignment="1" applyProtection="1">
      <alignment horizontal="center"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0" fontId="0" fillId="0" borderId="5" xfId="8" applyFont="1" applyBorder="1" applyAlignment="1" applyProtection="1">
      <alignment vertical="top"/>
      <protection locked="0"/>
    </xf>
    <xf numFmtId="0" fontId="8" fillId="0" borderId="5" xfId="8" applyFont="1" applyBorder="1" applyAlignment="1">
      <alignment horizontal="left" vertical="top"/>
    </xf>
    <xf numFmtId="0" fontId="8" fillId="0" borderId="5" xfId="8" applyFont="1" applyBorder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7" fillId="0" borderId="0" xfId="8" applyFont="1" applyAlignment="1" applyProtection="1">
      <alignment vertical="top" wrapText="1"/>
      <protection locked="0"/>
    </xf>
    <xf numFmtId="49" fontId="11" fillId="0" borderId="0" xfId="8" applyNumberFormat="1" applyFont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4" fontId="8" fillId="0" borderId="0" xfId="8" applyNumberFormat="1" applyFont="1" applyAlignment="1" applyProtection="1">
      <alignment vertical="top"/>
      <protection locked="0"/>
    </xf>
    <xf numFmtId="4" fontId="7" fillId="0" borderId="0" xfId="8" applyNumberFormat="1" applyFont="1" applyAlignment="1" applyProtection="1">
      <alignment vertical="top"/>
      <protection locked="0"/>
    </xf>
    <xf numFmtId="0" fontId="0" fillId="3" borderId="11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8" fillId="0" borderId="5" xfId="8" applyFont="1" applyBorder="1" applyAlignment="1">
      <alignment horizontal="left" vertical="top" wrapText="1"/>
    </xf>
    <xf numFmtId="0" fontId="8" fillId="0" borderId="2" xfId="8" applyFont="1" applyBorder="1" applyAlignment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1142999</xdr:colOff>
      <xdr:row>0</xdr:row>
      <xdr:rowOff>438150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F2ADDF7D-E5A5-462E-9E0C-4A98F2CCBD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47774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showGridLines="0" tabSelected="1" zoomScaleNormal="100" workbookViewId="0">
      <selection activeCell="K38" sqref="K38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9" t="s">
        <v>46</v>
      </c>
      <c r="B1" s="50"/>
      <c r="C1" s="50"/>
      <c r="D1" s="50"/>
      <c r="E1" s="50"/>
      <c r="F1" s="50"/>
      <c r="G1" s="50"/>
      <c r="H1" s="51"/>
    </row>
    <row r="2" spans="1:9" s="3" customFormat="1" x14ac:dyDescent="0.2">
      <c r="A2" s="52" t="s">
        <v>14</v>
      </c>
      <c r="B2" s="53"/>
      <c r="C2" s="50" t="s">
        <v>22</v>
      </c>
      <c r="D2" s="50"/>
      <c r="E2" s="50"/>
      <c r="F2" s="50"/>
      <c r="G2" s="50"/>
      <c r="H2" s="58" t="s">
        <v>19</v>
      </c>
    </row>
    <row r="3" spans="1:9" s="1" customFormat="1" ht="24.95" customHeight="1" x14ac:dyDescent="0.2">
      <c r="A3" s="54"/>
      <c r="B3" s="55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9"/>
    </row>
    <row r="4" spans="1:9" s="1" customFormat="1" x14ac:dyDescent="0.2">
      <c r="A4" s="56"/>
      <c r="B4" s="57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1"/>
      <c r="B5" s="39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1" t="s">
        <v>34</v>
      </c>
    </row>
    <row r="6" spans="1:9" x14ac:dyDescent="0.2">
      <c r="A6" s="32"/>
      <c r="B6" s="40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1" t="s">
        <v>44</v>
      </c>
    </row>
    <row r="7" spans="1:9" x14ac:dyDescent="0.2">
      <c r="A7" s="31"/>
      <c r="B7" s="39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1" t="s">
        <v>35</v>
      </c>
    </row>
    <row r="8" spans="1:9" x14ac:dyDescent="0.2">
      <c r="A8" s="31"/>
      <c r="B8" s="39" t="s">
        <v>3</v>
      </c>
      <c r="C8" s="22">
        <v>51998779.630000003</v>
      </c>
      <c r="D8" s="22">
        <v>661520</v>
      </c>
      <c r="E8" s="22">
        <f t="shared" si="0"/>
        <v>52660299.630000003</v>
      </c>
      <c r="F8" s="22">
        <v>46693686.270000003</v>
      </c>
      <c r="G8" s="22">
        <v>46693686.270000003</v>
      </c>
      <c r="H8" s="22">
        <f t="shared" si="1"/>
        <v>-5305093.3599999994</v>
      </c>
      <c r="I8" s="41" t="s">
        <v>36</v>
      </c>
    </row>
    <row r="9" spans="1:9" x14ac:dyDescent="0.2">
      <c r="A9" s="31"/>
      <c r="B9" s="39" t="s">
        <v>4</v>
      </c>
      <c r="C9" s="22">
        <v>2787.52</v>
      </c>
      <c r="D9" s="22">
        <v>0</v>
      </c>
      <c r="E9" s="22">
        <f t="shared" si="0"/>
        <v>2787.52</v>
      </c>
      <c r="F9" s="22">
        <v>250.76</v>
      </c>
      <c r="G9" s="22">
        <v>250.76</v>
      </c>
      <c r="H9" s="22">
        <f t="shared" si="1"/>
        <v>-2536.7600000000002</v>
      </c>
      <c r="I9" s="41" t="s">
        <v>37</v>
      </c>
    </row>
    <row r="10" spans="1:9" x14ac:dyDescent="0.2">
      <c r="A10" s="32"/>
      <c r="B10" s="40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1" t="s">
        <v>38</v>
      </c>
    </row>
    <row r="11" spans="1:9" x14ac:dyDescent="0.2">
      <c r="A11" s="36"/>
      <c r="B11" s="39" t="s">
        <v>24</v>
      </c>
      <c r="C11" s="22">
        <v>0</v>
      </c>
      <c r="D11" s="22">
        <v>0</v>
      </c>
      <c r="E11" s="22">
        <f t="shared" si="2"/>
        <v>0</v>
      </c>
      <c r="F11" s="22">
        <v>0</v>
      </c>
      <c r="G11" s="22">
        <v>0</v>
      </c>
      <c r="H11" s="22">
        <f t="shared" si="3"/>
        <v>0</v>
      </c>
      <c r="I11" s="41" t="s">
        <v>39</v>
      </c>
    </row>
    <row r="12" spans="1:9" ht="22.5" x14ac:dyDescent="0.2">
      <c r="A12" s="36"/>
      <c r="B12" s="39" t="s">
        <v>25</v>
      </c>
      <c r="C12" s="22">
        <v>2801256.26</v>
      </c>
      <c r="D12" s="22">
        <v>28804.37</v>
      </c>
      <c r="E12" s="22">
        <f t="shared" si="2"/>
        <v>2830060.63</v>
      </c>
      <c r="F12" s="22">
        <v>28804.37</v>
      </c>
      <c r="G12" s="22">
        <v>28804.37</v>
      </c>
      <c r="H12" s="22">
        <f t="shared" si="3"/>
        <v>-2772451.8899999997</v>
      </c>
      <c r="I12" s="41" t="s">
        <v>40</v>
      </c>
    </row>
    <row r="13" spans="1:9" ht="22.5" x14ac:dyDescent="0.2">
      <c r="A13" s="36"/>
      <c r="B13" s="39" t="s">
        <v>26</v>
      </c>
      <c r="C13" s="22">
        <v>0</v>
      </c>
      <c r="D13" s="22">
        <v>0</v>
      </c>
      <c r="E13" s="22">
        <f t="shared" si="2"/>
        <v>0</v>
      </c>
      <c r="F13" s="22">
        <v>0</v>
      </c>
      <c r="G13" s="22">
        <v>0</v>
      </c>
      <c r="H13" s="22">
        <f t="shared" si="3"/>
        <v>0</v>
      </c>
      <c r="I13" s="41" t="s">
        <v>41</v>
      </c>
    </row>
    <row r="14" spans="1:9" x14ac:dyDescent="0.2">
      <c r="A14" s="31"/>
      <c r="B14" s="39" t="s">
        <v>6</v>
      </c>
      <c r="C14" s="22">
        <v>344792.06</v>
      </c>
      <c r="D14" s="22">
        <v>0</v>
      </c>
      <c r="E14" s="22">
        <f t="shared" ref="E14" si="4">C14+D14</f>
        <v>344792.06</v>
      </c>
      <c r="F14" s="22">
        <v>0</v>
      </c>
      <c r="G14" s="22">
        <v>0</v>
      </c>
      <c r="H14" s="22">
        <f t="shared" ref="H14" si="5">G14-C14</f>
        <v>-344792.06</v>
      </c>
      <c r="I14" s="41" t="s">
        <v>42</v>
      </c>
    </row>
    <row r="15" spans="1:9" x14ac:dyDescent="0.2">
      <c r="A15" s="31"/>
      <c r="C15" s="13"/>
      <c r="D15" s="13"/>
      <c r="E15" s="13"/>
      <c r="F15" s="13"/>
      <c r="G15" s="13"/>
      <c r="H15" s="13"/>
      <c r="I15" s="41" t="s">
        <v>43</v>
      </c>
    </row>
    <row r="16" spans="1:9" x14ac:dyDescent="0.2">
      <c r="A16" s="9"/>
      <c r="B16" s="10" t="s">
        <v>13</v>
      </c>
      <c r="C16" s="23">
        <f>SUM(C5:C14)</f>
        <v>55147615.470000006</v>
      </c>
      <c r="D16" s="23">
        <f t="shared" ref="D16:H16" si="6">SUM(D5:D14)</f>
        <v>690324.37</v>
      </c>
      <c r="E16" s="23">
        <f t="shared" si="6"/>
        <v>55837939.840000011</v>
      </c>
      <c r="F16" s="23">
        <f t="shared" si="6"/>
        <v>46722741.399999999</v>
      </c>
      <c r="G16" s="11">
        <f t="shared" si="6"/>
        <v>46722741.399999999</v>
      </c>
      <c r="H16" s="12">
        <f t="shared" si="6"/>
        <v>-8424874.0699999984</v>
      </c>
      <c r="I16" s="41" t="s">
        <v>43</v>
      </c>
    </row>
    <row r="17" spans="1:9" x14ac:dyDescent="0.2">
      <c r="A17" s="33"/>
      <c r="B17" s="28"/>
      <c r="C17" s="29"/>
      <c r="D17" s="29"/>
      <c r="E17" s="34"/>
      <c r="F17" s="30" t="s">
        <v>21</v>
      </c>
      <c r="G17" s="35"/>
      <c r="H17" s="27"/>
      <c r="I17" s="41" t="s">
        <v>43</v>
      </c>
    </row>
    <row r="18" spans="1:9" x14ac:dyDescent="0.2">
      <c r="A18" s="60" t="s">
        <v>23</v>
      </c>
      <c r="B18" s="61"/>
      <c r="C18" s="50" t="s">
        <v>22</v>
      </c>
      <c r="D18" s="50"/>
      <c r="E18" s="50"/>
      <c r="F18" s="50"/>
      <c r="G18" s="50"/>
      <c r="H18" s="58" t="s">
        <v>19</v>
      </c>
      <c r="I18" s="41" t="s">
        <v>43</v>
      </c>
    </row>
    <row r="19" spans="1:9" ht="22.5" x14ac:dyDescent="0.2">
      <c r="A19" s="62"/>
      <c r="B19" s="63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9"/>
      <c r="I19" s="41" t="s">
        <v>43</v>
      </c>
    </row>
    <row r="20" spans="1:9" x14ac:dyDescent="0.2">
      <c r="A20" s="64"/>
      <c r="B20" s="65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1" t="s">
        <v>43</v>
      </c>
    </row>
    <row r="21" spans="1:9" x14ac:dyDescent="0.2">
      <c r="A21" s="37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1" t="s">
        <v>43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4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1" t="s">
        <v>34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1" t="s">
        <v>44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1" t="s">
        <v>35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f t="shared" si="9"/>
        <v>0</v>
      </c>
      <c r="I25" s="41" t="s">
        <v>36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1" t="s">
        <v>37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1" t="s">
        <v>38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1" t="s">
        <v>40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1" t="s">
        <v>41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1" t="s">
        <v>43</v>
      </c>
    </row>
    <row r="31" spans="1:9" ht="41.25" customHeight="1" x14ac:dyDescent="0.2">
      <c r="A31" s="47" t="s">
        <v>45</v>
      </c>
      <c r="B31" s="48"/>
      <c r="C31" s="26">
        <f t="shared" ref="C31:H31" si="14">SUM(C32:C35)</f>
        <v>54802823.410000004</v>
      </c>
      <c r="D31" s="26">
        <f t="shared" si="14"/>
        <v>690324.37</v>
      </c>
      <c r="E31" s="26">
        <f t="shared" si="14"/>
        <v>55493147.780000009</v>
      </c>
      <c r="F31" s="26">
        <f t="shared" si="14"/>
        <v>46722741.399999999</v>
      </c>
      <c r="G31" s="26">
        <f t="shared" si="14"/>
        <v>46722741.399999999</v>
      </c>
      <c r="H31" s="26">
        <f t="shared" si="14"/>
        <v>-8080082.0099999988</v>
      </c>
      <c r="I31" s="41" t="s">
        <v>43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1" t="s">
        <v>44</v>
      </c>
    </row>
    <row r="33" spans="1:9" x14ac:dyDescent="0.2">
      <c r="A33" s="16"/>
      <c r="B33" s="17" t="s">
        <v>31</v>
      </c>
      <c r="C33" s="25">
        <v>2787.52</v>
      </c>
      <c r="D33" s="25">
        <v>0</v>
      </c>
      <c r="E33" s="25">
        <f>C33+D33</f>
        <v>2787.52</v>
      </c>
      <c r="F33" s="25">
        <v>250.76</v>
      </c>
      <c r="G33" s="25">
        <v>250.76</v>
      </c>
      <c r="H33" s="25">
        <f t="shared" ref="H33:H34" si="15">G33-C33</f>
        <v>-2536.7600000000002</v>
      </c>
      <c r="I33" s="41" t="s">
        <v>37</v>
      </c>
    </row>
    <row r="34" spans="1:9" x14ac:dyDescent="0.2">
      <c r="A34" s="16"/>
      <c r="B34" s="17" t="s">
        <v>32</v>
      </c>
      <c r="C34" s="25">
        <v>51998779.630000003</v>
      </c>
      <c r="D34" s="22">
        <v>661520</v>
      </c>
      <c r="E34" s="22">
        <f t="shared" ref="E34" si="16">C34+D34</f>
        <v>52660299.630000003</v>
      </c>
      <c r="F34" s="22">
        <v>46693686.270000003</v>
      </c>
      <c r="G34" s="22">
        <v>46693686.270000003</v>
      </c>
      <c r="H34" s="22">
        <f t="shared" si="15"/>
        <v>-5305093.3599999994</v>
      </c>
      <c r="I34" s="41" t="s">
        <v>39</v>
      </c>
    </row>
    <row r="35" spans="1:9" ht="22.5" x14ac:dyDescent="0.2">
      <c r="A35" s="16"/>
      <c r="B35" s="17" t="s">
        <v>26</v>
      </c>
      <c r="C35" s="25">
        <v>2801256.26</v>
      </c>
      <c r="D35" s="25">
        <v>28804.37</v>
      </c>
      <c r="E35" s="25">
        <f>C35+D35</f>
        <v>2830060.63</v>
      </c>
      <c r="F35" s="25">
        <v>28804.37</v>
      </c>
      <c r="G35" s="25">
        <v>28804.37</v>
      </c>
      <c r="H35" s="25">
        <f t="shared" ref="H35" si="17">G35-C35</f>
        <v>-2772451.8899999997</v>
      </c>
      <c r="I35" s="41" t="s">
        <v>41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1" t="s">
        <v>43</v>
      </c>
    </row>
    <row r="37" spans="1:9" x14ac:dyDescent="0.2">
      <c r="A37" s="38" t="s">
        <v>33</v>
      </c>
      <c r="B37" s="18"/>
      <c r="C37" s="26">
        <f t="shared" ref="C37:H37" si="18">SUM(C38)</f>
        <v>344792.06</v>
      </c>
      <c r="D37" s="26">
        <f t="shared" si="18"/>
        <v>0</v>
      </c>
      <c r="E37" s="26">
        <f t="shared" si="18"/>
        <v>344792.06</v>
      </c>
      <c r="F37" s="26">
        <f t="shared" si="18"/>
        <v>0</v>
      </c>
      <c r="G37" s="26">
        <f t="shared" si="18"/>
        <v>0</v>
      </c>
      <c r="H37" s="26">
        <f t="shared" si="18"/>
        <v>-344792.06</v>
      </c>
      <c r="I37" s="41" t="s">
        <v>43</v>
      </c>
    </row>
    <row r="38" spans="1:9" x14ac:dyDescent="0.2">
      <c r="A38" s="14"/>
      <c r="B38" s="17" t="s">
        <v>6</v>
      </c>
      <c r="C38" s="25">
        <v>344792.06</v>
      </c>
      <c r="D38" s="25">
        <v>0</v>
      </c>
      <c r="E38" s="25">
        <f>C38+D38</f>
        <v>344792.06</v>
      </c>
      <c r="F38" s="25">
        <v>0</v>
      </c>
      <c r="G38" s="25">
        <v>0</v>
      </c>
      <c r="H38" s="25">
        <f>G38-C38</f>
        <v>-344792.06</v>
      </c>
      <c r="I38" s="41" t="s">
        <v>42</v>
      </c>
    </row>
    <row r="39" spans="1:9" x14ac:dyDescent="0.2">
      <c r="A39" s="19"/>
      <c r="B39" s="20" t="s">
        <v>13</v>
      </c>
      <c r="C39" s="23">
        <f>SUM(C37+C31+C21)</f>
        <v>55147615.470000006</v>
      </c>
      <c r="D39" s="23">
        <f t="shared" ref="D39:H39" si="19">SUM(D37+D31+D21)</f>
        <v>690324.37</v>
      </c>
      <c r="E39" s="23">
        <f t="shared" si="19"/>
        <v>55837939.840000011</v>
      </c>
      <c r="F39" s="23">
        <f t="shared" si="19"/>
        <v>46722741.399999999</v>
      </c>
      <c r="G39" s="23">
        <f t="shared" si="19"/>
        <v>46722741.399999999</v>
      </c>
      <c r="H39" s="12">
        <f t="shared" si="19"/>
        <v>-8424874.0699999984</v>
      </c>
      <c r="I39" s="41" t="s">
        <v>43</v>
      </c>
    </row>
    <row r="40" spans="1:9" x14ac:dyDescent="0.2">
      <c r="A40" s="45" t="s">
        <v>47</v>
      </c>
      <c r="B40" s="45"/>
      <c r="C40" s="45"/>
      <c r="D40" s="45"/>
      <c r="E40" s="45"/>
      <c r="F40" s="30" t="s">
        <v>21</v>
      </c>
      <c r="G40" s="42"/>
      <c r="H40" s="27"/>
    </row>
    <row r="41" spans="1:9" x14ac:dyDescent="0.2">
      <c r="A41" s="46"/>
      <c r="B41" s="46"/>
      <c r="C41" s="46"/>
      <c r="D41" s="46"/>
      <c r="E41" s="46"/>
      <c r="F41" s="43"/>
      <c r="G41" s="43"/>
      <c r="H41" s="44"/>
    </row>
    <row r="42" spans="1:9" x14ac:dyDescent="0.2">
      <c r="A42" s="46"/>
      <c r="B42" s="46"/>
      <c r="C42" s="46"/>
      <c r="D42" s="46"/>
      <c r="E42" s="46"/>
      <c r="F42" s="43"/>
      <c r="G42" s="43"/>
      <c r="H42" s="44"/>
    </row>
    <row r="43" spans="1:9" x14ac:dyDescent="0.2">
      <c r="A43" s="46"/>
      <c r="B43" s="46"/>
      <c r="C43" s="46"/>
      <c r="D43" s="46"/>
      <c r="E43" s="46"/>
      <c r="F43" s="43"/>
      <c r="G43" s="43"/>
      <c r="H43" s="44"/>
    </row>
    <row r="44" spans="1:9" x14ac:dyDescent="0.2">
      <c r="A44" s="46"/>
      <c r="B44" s="46"/>
      <c r="C44" s="46"/>
      <c r="D44" s="46"/>
      <c r="E44" s="46"/>
      <c r="F44" s="43"/>
      <c r="G44" s="43"/>
      <c r="H44" s="44"/>
    </row>
  </sheetData>
  <sheetProtection formatCells="0" formatColumns="0" formatRows="0" insertRows="0" autoFilter="0"/>
  <mergeCells count="9">
    <mergeCell ref="A1:H1"/>
    <mergeCell ref="A2:B4"/>
    <mergeCell ref="C2:G2"/>
    <mergeCell ref="H2:H3"/>
    <mergeCell ref="A18:B20"/>
    <mergeCell ref="C18:G18"/>
    <mergeCell ref="H18:H19"/>
    <mergeCell ref="A40:E44"/>
    <mergeCell ref="A31:B31"/>
  </mergeCells>
  <pageMargins left="0.70866141732283472" right="0.70866141732283472" top="0.74803149606299213" bottom="0.74803149606299213" header="0.31496062992125984" footer="0.31496062992125984"/>
  <pageSetup scale="75" orientation="landscape" r:id="rId1"/>
  <ignoredErrors>
    <ignoredError sqref="C4:G4 I5:I39" numberStoredAsText="1"/>
    <ignoredError sqref="C20:G20" numberStoredAsText="1" unlockedFormula="1"/>
    <ignoredError sqref="C5:H19 C21:H39 H20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2020-02-18T20:39:13Z</cp:lastPrinted>
  <dcterms:created xsi:type="dcterms:W3CDTF">2012-12-11T20:48:19Z</dcterms:created>
  <dcterms:modified xsi:type="dcterms:W3CDTF">2022-11-04T19:11:48Z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