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CUENTA PUBLICA 2024\Nueva carpeta\"/>
    </mc:Choice>
  </mc:AlternateContent>
  <xr:revisionPtr revIDLastSave="0" documentId="13_ncr:1_{22996EEC-9C31-44F4-8ABB-E53A17AB01FF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2" l="1"/>
  <c r="G28" i="22" s="1"/>
  <c r="G6" i="22"/>
  <c r="G6" i="20"/>
  <c r="G20" i="20"/>
  <c r="G27" i="20"/>
  <c r="G30" i="20"/>
  <c r="G9" i="10"/>
  <c r="F9" i="10"/>
  <c r="E9" i="10"/>
  <c r="D9" i="10"/>
  <c r="C9" i="10"/>
  <c r="B9" i="10"/>
  <c r="G9" i="8"/>
  <c r="F9" i="8"/>
  <c r="E9" i="8"/>
  <c r="D9" i="8"/>
  <c r="C9" i="8"/>
  <c r="B9" i="8"/>
  <c r="B19" i="8"/>
  <c r="C19" i="8"/>
  <c r="D19" i="8"/>
  <c r="E19" i="8"/>
  <c r="F19" i="8"/>
  <c r="G19" i="8"/>
  <c r="B29" i="8"/>
  <c r="C29" i="8"/>
  <c r="D29" i="8"/>
  <c r="E29" i="8"/>
  <c r="F29" i="8"/>
  <c r="G29" i="8"/>
  <c r="G157" i="7"/>
  <c r="G156" i="7"/>
  <c r="G155" i="7"/>
  <c r="G154" i="7"/>
  <c r="G153" i="7"/>
  <c r="G152" i="7"/>
  <c r="G151" i="7"/>
  <c r="G150" i="7"/>
  <c r="F150" i="7"/>
  <c r="E150" i="7"/>
  <c r="D150" i="7"/>
  <c r="C150" i="7"/>
  <c r="B150" i="7"/>
  <c r="G149" i="7"/>
  <c r="G146" i="7" s="1"/>
  <c r="G148" i="7"/>
  <c r="G147" i="7"/>
  <c r="F146" i="7"/>
  <c r="E146" i="7"/>
  <c r="D146" i="7"/>
  <c r="C146" i="7"/>
  <c r="B146" i="7"/>
  <c r="G145" i="7"/>
  <c r="G144" i="7"/>
  <c r="G143" i="7"/>
  <c r="G142" i="7"/>
  <c r="G141" i="7"/>
  <c r="G140" i="7"/>
  <c r="G139" i="7"/>
  <c r="G138" i="7"/>
  <c r="G137" i="7"/>
  <c r="F137" i="7"/>
  <c r="E137" i="7"/>
  <c r="D137" i="7"/>
  <c r="C137" i="7"/>
  <c r="B137" i="7"/>
  <c r="G136" i="7"/>
  <c r="G135" i="7"/>
  <c r="G134" i="7"/>
  <c r="G133" i="7"/>
  <c r="F133" i="7"/>
  <c r="E133" i="7"/>
  <c r="D133" i="7"/>
  <c r="C133" i="7"/>
  <c r="B133" i="7"/>
  <c r="G132" i="7"/>
  <c r="G131" i="7"/>
  <c r="G130" i="7"/>
  <c r="G129" i="7"/>
  <c r="G128" i="7"/>
  <c r="G127" i="7"/>
  <c r="G126" i="7"/>
  <c r="G125" i="7"/>
  <c r="G124" i="7"/>
  <c r="G123" i="7" s="1"/>
  <c r="F123" i="7"/>
  <c r="E123" i="7"/>
  <c r="D123" i="7"/>
  <c r="C123" i="7"/>
  <c r="B123" i="7"/>
  <c r="G122" i="7"/>
  <c r="G121" i="7"/>
  <c r="G120" i="7"/>
  <c r="G119" i="7"/>
  <c r="G118" i="7"/>
  <c r="G117" i="7"/>
  <c r="G116" i="7"/>
  <c r="G115" i="7"/>
  <c r="G114" i="7"/>
  <c r="G113" i="7"/>
  <c r="F113" i="7"/>
  <c r="E113" i="7"/>
  <c r="D113" i="7"/>
  <c r="C113" i="7"/>
  <c r="B113" i="7"/>
  <c r="G112" i="7"/>
  <c r="G111" i="7"/>
  <c r="G110" i="7"/>
  <c r="G109" i="7"/>
  <c r="G108" i="7"/>
  <c r="G107" i="7"/>
  <c r="G106" i="7"/>
  <c r="G105" i="7"/>
  <c r="G104" i="7"/>
  <c r="G103" i="7"/>
  <c r="F103" i="7"/>
  <c r="E103" i="7"/>
  <c r="C103" i="7"/>
  <c r="B103" i="7"/>
  <c r="G102" i="7"/>
  <c r="G101" i="7"/>
  <c r="G100" i="7"/>
  <c r="G99" i="7"/>
  <c r="G98" i="7"/>
  <c r="G93" i="7" s="1"/>
  <c r="G97" i="7"/>
  <c r="G96" i="7"/>
  <c r="G95" i="7"/>
  <c r="G94" i="7"/>
  <c r="F93" i="7"/>
  <c r="E93" i="7"/>
  <c r="D93" i="7"/>
  <c r="D84" i="7" s="1"/>
  <c r="C93" i="7"/>
  <c r="C84" i="7" s="1"/>
  <c r="B93" i="7"/>
  <c r="B84" i="7" s="1"/>
  <c r="G92" i="7"/>
  <c r="G91" i="7"/>
  <c r="G90" i="7"/>
  <c r="G89" i="7"/>
  <c r="G88" i="7"/>
  <c r="G87" i="7"/>
  <c r="G86" i="7"/>
  <c r="G85" i="7"/>
  <c r="F85" i="7"/>
  <c r="F84" i="7" s="1"/>
  <c r="E85" i="7"/>
  <c r="E84" i="7" s="1"/>
  <c r="D85" i="7"/>
  <c r="C85" i="7"/>
  <c r="B85" i="7"/>
  <c r="G75" i="7"/>
  <c r="F75" i="7"/>
  <c r="E75" i="7"/>
  <c r="D75" i="7"/>
  <c r="C75" i="7"/>
  <c r="B75" i="7"/>
  <c r="G71" i="7"/>
  <c r="F71" i="7"/>
  <c r="E71" i="7"/>
  <c r="D71" i="7"/>
  <c r="C71" i="7"/>
  <c r="B71" i="7"/>
  <c r="G62" i="7"/>
  <c r="F62" i="7"/>
  <c r="E62" i="7"/>
  <c r="D62" i="7"/>
  <c r="C62" i="7"/>
  <c r="B62" i="7"/>
  <c r="G58" i="7"/>
  <c r="F58" i="7"/>
  <c r="E58" i="7"/>
  <c r="D58" i="7"/>
  <c r="C58" i="7"/>
  <c r="B58" i="7"/>
  <c r="G48" i="7"/>
  <c r="F48" i="7"/>
  <c r="E48" i="7"/>
  <c r="D48" i="7"/>
  <c r="C48" i="7"/>
  <c r="B48" i="7"/>
  <c r="G38" i="7"/>
  <c r="F38" i="7"/>
  <c r="E38" i="7"/>
  <c r="D38" i="7"/>
  <c r="C38" i="7"/>
  <c r="B38" i="7"/>
  <c r="G28" i="7"/>
  <c r="F28" i="7"/>
  <c r="E28" i="7"/>
  <c r="D28" i="7"/>
  <c r="C28" i="7"/>
  <c r="B28" i="7"/>
  <c r="G18" i="7"/>
  <c r="F18" i="7"/>
  <c r="E18" i="7"/>
  <c r="D18" i="7"/>
  <c r="D9" i="7" s="1"/>
  <c r="D159" i="7" s="1"/>
  <c r="C18" i="7"/>
  <c r="C9" i="7" s="1"/>
  <c r="B18" i="7"/>
  <c r="B9" i="7" s="1"/>
  <c r="B159" i="7" s="1"/>
  <c r="G10" i="7"/>
  <c r="G9" i="7" s="1"/>
  <c r="F10" i="7"/>
  <c r="F9" i="7" s="1"/>
  <c r="E10" i="7"/>
  <c r="E9" i="7" s="1"/>
  <c r="D10" i="7"/>
  <c r="C10" i="7"/>
  <c r="B10" i="7"/>
  <c r="G75" i="6"/>
  <c r="F75" i="6"/>
  <c r="E75" i="6"/>
  <c r="D75" i="6"/>
  <c r="C75" i="6"/>
  <c r="B75" i="6"/>
  <c r="G67" i="6"/>
  <c r="F67" i="6"/>
  <c r="E67" i="6"/>
  <c r="D67" i="6"/>
  <c r="D70" i="6" s="1"/>
  <c r="C67" i="6"/>
  <c r="C70" i="6" s="1"/>
  <c r="B67" i="6"/>
  <c r="B70" i="6" s="1"/>
  <c r="G65" i="6"/>
  <c r="F65" i="6"/>
  <c r="E65" i="6"/>
  <c r="D65" i="6"/>
  <c r="C65" i="6"/>
  <c r="B65" i="6"/>
  <c r="G41" i="6"/>
  <c r="F41" i="6"/>
  <c r="F70" i="6" s="1"/>
  <c r="E41" i="6"/>
  <c r="E70" i="6" s="1"/>
  <c r="D41" i="6"/>
  <c r="C41" i="6"/>
  <c r="B41" i="6"/>
  <c r="H27" i="3"/>
  <c r="G27" i="3"/>
  <c r="F27" i="3"/>
  <c r="E27" i="3"/>
  <c r="D27" i="3"/>
  <c r="C27" i="3"/>
  <c r="B27" i="3"/>
  <c r="H22" i="3"/>
  <c r="G22" i="3"/>
  <c r="F22" i="3"/>
  <c r="E22" i="3"/>
  <c r="D22" i="3"/>
  <c r="C22" i="3"/>
  <c r="B22" i="3"/>
  <c r="H13" i="3"/>
  <c r="G13" i="3"/>
  <c r="F13" i="3"/>
  <c r="F8" i="3" s="1"/>
  <c r="E13" i="3"/>
  <c r="D13" i="3"/>
  <c r="C13" i="3"/>
  <c r="B13" i="3"/>
  <c r="H9" i="3"/>
  <c r="H8" i="3" s="1"/>
  <c r="H20" i="3" s="1"/>
  <c r="G9" i="3"/>
  <c r="G8" i="3" s="1"/>
  <c r="G20" i="3" s="1"/>
  <c r="F9" i="3"/>
  <c r="E9" i="3"/>
  <c r="E8" i="3" s="1"/>
  <c r="D9" i="3"/>
  <c r="D8" i="3" s="1"/>
  <c r="C9" i="3"/>
  <c r="B9" i="3"/>
  <c r="C8" i="3"/>
  <c r="B8" i="3"/>
  <c r="C60" i="2"/>
  <c r="B60" i="2"/>
  <c r="C47" i="2"/>
  <c r="C62" i="2" s="1"/>
  <c r="B47" i="2"/>
  <c r="B62" i="2" s="1"/>
  <c r="A2" i="25"/>
  <c r="F17" i="22"/>
  <c r="E17" i="22"/>
  <c r="E6" i="22"/>
  <c r="E28" i="22"/>
  <c r="D17" i="22"/>
  <c r="C17" i="22"/>
  <c r="B17" i="22"/>
  <c r="F6" i="22"/>
  <c r="D6" i="22"/>
  <c r="C6" i="22"/>
  <c r="C28" i="22"/>
  <c r="B6" i="22"/>
  <c r="A2" i="22"/>
  <c r="C7" i="19"/>
  <c r="C29" i="19"/>
  <c r="D7" i="19"/>
  <c r="D29" i="19"/>
  <c r="E7" i="19"/>
  <c r="E29" i="19"/>
  <c r="F7" i="19"/>
  <c r="F29" i="19"/>
  <c r="G7" i="19"/>
  <c r="G29" i="19"/>
  <c r="B7" i="19"/>
  <c r="B29" i="19"/>
  <c r="G18" i="19"/>
  <c r="F18" i="19"/>
  <c r="E18" i="19"/>
  <c r="D18" i="19"/>
  <c r="C18" i="19"/>
  <c r="B18" i="19"/>
  <c r="F27" i="20"/>
  <c r="E27" i="20"/>
  <c r="D27" i="20"/>
  <c r="C27" i="20"/>
  <c r="B27" i="20"/>
  <c r="F20" i="20"/>
  <c r="F6" i="20"/>
  <c r="F30" i="20"/>
  <c r="E20" i="20"/>
  <c r="E6" i="20"/>
  <c r="E30" i="20"/>
  <c r="D20" i="20"/>
  <c r="C20" i="20"/>
  <c r="B20" i="20"/>
  <c r="B6" i="20"/>
  <c r="B30" i="20"/>
  <c r="D6" i="20"/>
  <c r="D30" i="20"/>
  <c r="C6" i="20"/>
  <c r="C30" i="20"/>
  <c r="A2" i="20"/>
  <c r="A2" i="19"/>
  <c r="C7" i="16"/>
  <c r="C31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7" i="16"/>
  <c r="B31" i="16"/>
  <c r="B21" i="16"/>
  <c r="A2" i="16"/>
  <c r="B28" i="22"/>
  <c r="D28" i="22"/>
  <c r="F28" i="22"/>
  <c r="D31" i="16"/>
  <c r="G31" i="16"/>
  <c r="F31" i="16"/>
  <c r="E31" i="16"/>
  <c r="A5" i="10"/>
  <c r="A5" i="9"/>
  <c r="A5" i="8"/>
  <c r="A5" i="7"/>
  <c r="A4" i="6"/>
  <c r="A4" i="5"/>
  <c r="A4" i="3"/>
  <c r="A2" i="15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K20" i="4"/>
  <c r="E20" i="4"/>
  <c r="I20" i="4"/>
  <c r="J20" i="4"/>
  <c r="G20" i="4"/>
  <c r="H20" i="4"/>
  <c r="A2" i="3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F33" i="10"/>
  <c r="E33" i="10"/>
  <c r="D33" i="10"/>
  <c r="C33" i="10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G33" i="10"/>
  <c r="E8" i="12"/>
  <c r="E30" i="12"/>
  <c r="D8" i="12"/>
  <c r="D30" i="12"/>
  <c r="G8" i="12"/>
  <c r="G30" i="12"/>
  <c r="F8" i="12"/>
  <c r="F30" i="12"/>
  <c r="G84" i="7" l="1"/>
  <c r="E159" i="7"/>
  <c r="F159" i="7"/>
  <c r="G159" i="7"/>
  <c r="C159" i="7"/>
  <c r="G70" i="6"/>
</calcChain>
</file>

<file path=xl/sharedStrings.xml><?xml version="1.0" encoding="utf-8"?>
<sst xmlns="http://schemas.openxmlformats.org/spreadsheetml/2006/main" count="1027" uniqueCount="614">
  <si>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</si>
  <si>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</si>
  <si>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</si>
  <si>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</si>
  <si>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</si>
  <si>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</si>
  <si>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</si>
  <si>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</si>
  <si>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</si>
  <si>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</si>
  <si>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</si>
  <si>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</si>
  <si>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</si>
  <si>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</si>
  <si>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</si>
  <si>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</si>
  <si>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</si>
  <si>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</si>
  <si>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</si>
  <si>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</si>
  <si>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</si>
  <si>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</si>
  <si>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</si>
  <si>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</si>
  <si>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</si>
  <si>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</si>
  <si>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</si>
  <si>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</si>
  <si>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</si>
  <si>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</si>
  <si>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</si>
  <si>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</si>
  <si>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</si>
  <si>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</si>
  <si>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</si>
  <si>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</si>
  <si>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</si>
  <si>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</si>
  <si>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</si>
  <si>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</si>
  <si>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</si>
  <si>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</si>
  <si>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</si>
  <si>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</si>
  <si>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</si>
  <si>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</si>
  <si>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</si>
  <si>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</si>
  <si>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</si>
  <si>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</si>
  <si>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</si>
  <si>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</si>
  <si>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</si>
  <si>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</si>
  <si>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</si>
  <si>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</si>
  <si>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</si>
  <si>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</si>
  <si>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</si>
  <si>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</si>
  <si>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</si>
  <si>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</si>
  <si>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</si>
  <si>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</si>
  <si>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</si>
  <si>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</si>
  <si>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</si>
  <si>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</si>
  <si>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</si>
  <si>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</si>
  <si>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</si>
  <si>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</si>
  <si>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</si>
  <si>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</si>
  <si>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</si>
  <si>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</si>
  <si>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</si>
  <si>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</si>
  <si>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</si>
  <si>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</si>
  <si>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</si>
  <si>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</si>
  <si>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</si>
  <si>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</si>
  <si>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</si>
  <si>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</si>
  <si>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</si>
  <si>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</si>
  <si>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</si>
  <si>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</si>
  <si>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</si>
  <si>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</si>
  <si>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</si>
  <si>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</si>
  <si>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</si>
  <si>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</si>
  <si>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</si>
  <si>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</si>
  <si>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</si>
  <si>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</si>
  <si>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</si>
  <si>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</si>
  <si>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</si>
  <si>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</si>
  <si>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</si>
  <si>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</si>
  <si>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</si>
  <si>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</si>
  <si>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</si>
  <si>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</si>
  <si>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</si>
  <si>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</si>
  <si>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</si>
  <si>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</si>
  <si>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</si>
  <si>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</si>
  <si>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</si>
  <si>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</si>
  <si>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</si>
  <si>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</si>
  <si>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</si>
  <si>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</si>
  <si>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</si>
  <si>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</si>
  <si>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</si>
  <si>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</si>
  <si>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</si>
  <si>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</si>
  <si>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</si>
  <si>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</si>
  <si>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</si>
  <si>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</si>
  <si>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</si>
  <si>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</si>
  <si>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</si>
  <si>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</si>
  <si>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</si>
  <si>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</si>
  <si>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</si>
  <si>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</si>
  <si>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</si>
  <si>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</si>
  <si>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</si>
  <si>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</si>
  <si>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</si>
  <si>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</si>
  <si>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</si>
  <si>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</si>
  <si>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</si>
  <si>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</si>
  <si>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</si>
  <si>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</si>
  <si>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</si>
  <si>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</si>
  <si>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</si>
  <si>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</si>
  <si>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</si>
  <si>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</si>
  <si>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</si>
  <si>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</si>
  <si>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</si>
  <si>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</si>
  <si>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</si>
  <si>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</si>
  <si>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</si>
  <si>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</si>
  <si>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</si>
  <si>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</si>
  <si>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</si>
  <si>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</si>
  <si>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</si>
  <si>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</si>
  <si>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</si>
  <si>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</si>
  <si>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</si>
  <si>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</si>
  <si>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</si>
  <si>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</si>
  <si>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</si>
  <si>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</si>
  <si>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</si>
  <si>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</si>
  <si>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</si>
  <si>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</si>
  <si>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</si>
  <si>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</si>
  <si>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</si>
  <si>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</si>
  <si>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</si>
  <si>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</si>
  <si>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</si>
  <si>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</si>
  <si>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</si>
  <si>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</si>
  <si>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</si>
  <si>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</si>
  <si>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</si>
  <si>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</si>
  <si>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</si>
  <si>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</si>
  <si>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</si>
  <si>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</si>
  <si>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</si>
  <si>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</si>
  <si>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</si>
  <si>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</si>
  <si>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</si>
  <si>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</si>
  <si>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</si>
  <si>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</si>
  <si>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</si>
  <si>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</si>
  <si>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</si>
  <si>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</si>
  <si>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</si>
  <si>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</si>
  <si>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</si>
  <si>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</si>
  <si>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</si>
  <si>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</si>
  <si>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</si>
  <si>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</si>
  <si>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</si>
  <si>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</si>
  <si>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</si>
  <si>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</si>
  <si>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</si>
  <si>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</si>
  <si>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</si>
  <si>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</si>
  <si>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</si>
  <si>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</si>
  <si>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</si>
  <si>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</si>
  <si>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</si>
  <si>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</si>
  <si>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</si>
  <si>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</si>
  <si>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</si>
  <si>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</si>
  <si>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</si>
  <si>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</si>
  <si>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</si>
  <si>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</si>
  <si>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</si>
  <si>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</si>
  <si>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</si>
  <si>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</si>
  <si>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</si>
  <si>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</si>
  <si>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</si>
  <si>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</si>
  <si>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</si>
  <si>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</si>
  <si>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</si>
  <si>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</si>
  <si>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</si>
  <si>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</si>
  <si>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</si>
  <si>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</si>
  <si>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</si>
  <si>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</si>
  <si>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</si>
  <si>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</si>
  <si>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</si>
  <si>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</si>
  <si>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</si>
  <si>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</si>
  <si>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</si>
  <si>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</si>
  <si>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</si>
  <si>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</si>
  <si>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</si>
  <si>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</si>
  <si>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</si>
  <si>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</si>
  <si>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</si>
  <si>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</si>
  <si>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</si>
  <si>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</si>
  <si>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</si>
  <si>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</si>
  <si>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</si>
  <si>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</si>
  <si>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</si>
  <si>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</si>
  <si>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</si>
  <si>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</si>
  <si>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</si>
  <si>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</si>
  <si>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</si>
  <si>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</si>
  <si>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</si>
  <si>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</si>
  <si>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</si>
  <si>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</si>
  <si>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</si>
  <si>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</si>
  <si>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</si>
  <si>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</si>
  <si>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</si>
  <si>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</si>
  <si>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</si>
  <si>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</si>
  <si>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</si>
  <si>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</si>
  <si>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</si>
  <si>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</si>
  <si>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</si>
  <si>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</si>
  <si>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</si>
  <si>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</si>
  <si>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</si>
  <si>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</si>
  <si>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</si>
  <si>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</si>
  <si>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</si>
  <si>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</si>
  <si>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</si>
  <si>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</si>
  <si>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</si>
  <si>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</si>
  <si>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</si>
  <si>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</si>
  <si>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</si>
  <si>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</si>
  <si>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</si>
  <si>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</si>
  <si>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</si>
  <si>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</si>
  <si>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</si>
  <si>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</si>
  <si>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</si>
  <si>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</si>
  <si>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</si>
  <si>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</si>
  <si>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</si>
  <si>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</si>
  <si>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</si>
  <si>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</si>
  <si>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</si>
  <si>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</si>
  <si>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</si>
  <si>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</si>
  <si>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</si>
  <si>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</si>
  <si>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</si>
  <si>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</si>
  <si>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</si>
  <si>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</si>
  <si>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</si>
  <si>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</si>
  <si>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</si>
  <si>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</si>
  <si>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</si>
  <si>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</si>
  <si>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</si>
  <si>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</si>
  <si>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</si>
  <si>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</si>
  <si>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</si>
  <si>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</si>
  <si>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</si>
  <si>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</si>
  <si>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</si>
  <si>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</si>
  <si>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</si>
  <si>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</si>
  <si>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</si>
  <si>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</si>
  <si>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</si>
  <si>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</si>
  <si>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</si>
  <si>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</si>
  <si>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</si>
  <si>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</si>
  <si>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</si>
  <si>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</si>
  <si>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</si>
  <si>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</si>
  <si>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</si>
  <si>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</si>
  <si>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</si>
  <si>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</si>
  <si>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</si>
  <si>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</si>
  <si>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</si>
  <si>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</si>
  <si>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</si>
  <si>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</si>
  <si>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</si>
  <si>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</si>
  <si>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</si>
  <si>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</si>
  <si>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</si>
  <si>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</si>
  <si>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</si>
  <si>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</si>
  <si>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</si>
  <si>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</si>
  <si>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</si>
  <si>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</si>
  <si>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</si>
  <si>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</si>
  <si>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</si>
  <si>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</si>
  <si>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</si>
  <si>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</si>
  <si>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</si>
  <si>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</si>
  <si>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</si>
  <si>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</si>
  <si>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</si>
  <si>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</si>
  <si>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</si>
  <si>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</si>
  <si>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</si>
  <si>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</si>
  <si>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</si>
  <si>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</si>
  <si>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</si>
  <si>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</si>
  <si>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</si>
  <si>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</si>
  <si>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</si>
  <si>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</si>
  <si>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</si>
  <si>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</si>
  <si>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</si>
  <si>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</si>
  <si>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</si>
  <si>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</si>
  <si>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</si>
  <si>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</si>
  <si>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</si>
  <si>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</si>
  <si>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</si>
  <si>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</si>
  <si>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</si>
  <si>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</si>
  <si>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</si>
  <si>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</si>
  <si>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</si>
  <si>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</si>
  <si>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</si>
  <si>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</si>
  <si>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</si>
  <si>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</si>
  <si>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</si>
  <si>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</si>
  <si>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</si>
  <si>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</si>
  <si>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</si>
  <si>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</si>
  <si>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</si>
  <si>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</si>
  <si>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</si>
  <si>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</si>
  <si>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</si>
  <si>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</si>
  <si>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</si>
  <si>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</si>
  <si>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</si>
  <si>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</si>
  <si>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</si>
  <si>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</si>
  <si>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</si>
  <si>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</si>
  <si>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</si>
  <si>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</si>
  <si>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</si>
  <si>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</si>
  <si>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</si>
  <si>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</si>
  <si>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</si>
  <si>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</si>
  <si>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</si>
  <si>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</si>
  <si>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</si>
  <si>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</si>
  <si>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</si>
  <si>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</si>
  <si>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</si>
  <si>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</si>
  <si>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</si>
  <si>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</si>
  <si>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</si>
  <si>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</si>
  <si>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</si>
  <si>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</si>
  <si>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</si>
  <si>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</si>
  <si>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</si>
  <si>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</si>
  <si>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</si>
  <si>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</si>
  <si>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</si>
  <si>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</si>
  <si>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</si>
  <si>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</si>
  <si>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</si>
  <si>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</si>
  <si>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</si>
  <si>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</si>
  <si>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</si>
  <si>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</si>
  <si>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</si>
  <si>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</si>
  <si>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</si>
  <si>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</si>
  <si>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</si>
  <si>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</si>
  <si>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</si>
  <si>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</si>
  <si>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</si>
  <si>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</si>
  <si>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</si>
  <si>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</si>
  <si>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</si>
  <si>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</si>
  <si>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</si>
  <si>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</si>
  <si>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</si>
  <si>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</si>
  <si>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</si>
  <si>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</si>
  <si>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</si>
  <si>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</si>
  <si>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</si>
  <si>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</si>
  <si>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</si>
  <si>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</si>
  <si>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</si>
  <si>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</si>
  <si>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</si>
  <si>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</si>
  <si>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</si>
  <si>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</si>
  <si>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</si>
  <si>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</si>
  <si>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</si>
  <si>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</si>
  <si>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</si>
  <si>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</si>
  <si>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</si>
  <si>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</si>
  <si>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</si>
  <si>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</si>
  <si>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</si>
  <si>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</si>
  <si>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</si>
  <si>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</si>
  <si>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</si>
  <si>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</si>
  <si>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</si>
  <si>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</si>
  <si>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</si>
  <si>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</si>
  <si>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</si>
  <si>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</si>
  <si>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</si>
  <si>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</si>
  <si>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</si>
  <si>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</si>
  <si>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</si>
  <si>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</si>
  <si>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</si>
  <si>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</si>
  <si>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</si>
  <si>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</si>
  <si>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</si>
  <si>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</si>
  <si>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</si>
  <si>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</si>
  <si>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</si>
  <si>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</si>
  <si>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</si>
  <si>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</si>
  <si>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</si>
  <si>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</si>
  <si>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</si>
  <si>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</si>
  <si>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</si>
  <si>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</si>
  <si>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</si>
  <si>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</si>
  <si>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</si>
  <si>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</si>
  <si>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</si>
  <si>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</si>
  <si>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</si>
  <si>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</si>
  <si>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</si>
  <si>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</si>
  <si>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</si>
  <si>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</si>
  <si>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</si>
  <si>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</si>
  <si>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de Agua Potable y Alcantarillado Municipal de Valle de Santiago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</si>
  <si>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</si>
  <si>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</si>
  <si>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</si>
  <si>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</si>
  <si>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</si>
  <si>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</si>
  <si>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</si>
  <si>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</si>
  <si>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</si>
  <si>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EN ESTE MOMENTO EL SISTEMA DE AGUA POTABLE  Y ALCANTARILLADO MUNICIPAL DE VALLE DE SANTIAGO NO CUENTA CON INFORME SOBRE ESTUDIOS ACTUARIALES</t>
  </si>
  <si>
    <t>NO APLICA</t>
  </si>
  <si>
    <t>Al 31 de Diciembre de 2023 y al 31 de Diciembre  de 2024 (b)</t>
  </si>
  <si>
    <t>Del 1 de Enero al 31 de Diciembre de 2024 (b)</t>
  </si>
  <si>
    <t>IIA. Total de Pasivos Circulante (IIA = a + b + c + d + e + f + g + h)</t>
  </si>
  <si>
    <t>IA. Total de Activos Circulante (IA = a + b + c + d + e + f +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</si>
</sst>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1" fillId="0" borderId="14" xfId="5" applyNumberFormat="1" applyFont="1" applyFill="1" applyBorder="1" applyProtection="1">
      <protection locked="0"/>
    </xf>
    <xf numFmtId="43" fontId="2" fillId="0" borderId="14" xfId="1" applyFont="1" applyBorder="1" applyProtection="1"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2" borderId="16" xfId="6" applyNumberFormat="1" applyFont="1" applyFill="1" applyBorder="1" applyAlignment="1">
      <alignment horizontal="right"/>
    </xf>
    <xf numFmtId="165" fontId="0" fillId="0" borderId="14" xfId="6" applyNumberFormat="1" applyFont="1" applyBorder="1" applyAlignment="1">
      <alignment horizontal="right"/>
    </xf>
    <xf numFmtId="3" fontId="1" fillId="0" borderId="14" xfId="6" applyNumberFormat="1" applyFont="1" applyFill="1" applyBorder="1" applyAlignment="1" applyProtection="1">
      <alignment vertical="center"/>
      <protection locked="0"/>
    </xf>
    <xf numFmtId="3" fontId="0" fillId="0" borderId="14" xfId="6" applyNumberFormat="1" applyFont="1" applyFill="1" applyBorder="1" applyAlignment="1" applyProtection="1">
      <alignment vertical="center"/>
      <protection locked="0"/>
    </xf>
    <xf numFmtId="3" fontId="0" fillId="2" borderId="16" xfId="6" applyNumberFormat="1" applyFont="1" applyFill="1" applyBorder="1" applyAlignment="1">
      <alignment vertical="center"/>
    </xf>
    <xf numFmtId="3" fontId="0" fillId="0" borderId="14" xfId="6" applyNumberFormat="1" applyFont="1" applyFill="1" applyBorder="1" applyAlignment="1">
      <alignment vertical="center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>
      <alignment vertical="center"/>
    </xf>
    <xf numFmtId="165" fontId="1" fillId="0" borderId="14" xfId="6" applyNumberFormat="1" applyFont="1" applyFill="1" applyBorder="1" applyAlignment="1" applyProtection="1">
      <alignment vertical="center"/>
      <protection locked="0"/>
    </xf>
    <xf numFmtId="165" fontId="0" fillId="0" borderId="14" xfId="6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3" fontId="21" fillId="0" borderId="18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 xr:uid="{ED1EE8BB-5E8C-40EB-9826-15B4668F4134}"/>
    <cellStyle name="Millares 3" xfId="5" xr:uid="{94765E31-9561-4B39-A0EA-7A12107C7DA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7" zoomScale="75" zoomScaleNormal="75" workbookViewId="0">
      <selection activeCell="K48" sqref="K4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6" t="s">
        <v>0</v>
      </c>
      <c r="B1" s="187"/>
      <c r="C1" s="187"/>
      <c r="D1" s="187"/>
      <c r="E1" s="187"/>
      <c r="F1" s="188"/>
    </row>
    <row r="2" spans="1:6" ht="15" customHeight="1" x14ac:dyDescent="0.25">
      <c r="A2" s="108" t="s">
        <v>598</v>
      </c>
      <c r="B2" s="109"/>
      <c r="C2" s="109"/>
      <c r="D2" s="109"/>
      <c r="E2" s="109"/>
      <c r="F2" s="110"/>
    </row>
    <row r="3" spans="1:6" ht="15" customHeight="1" x14ac:dyDescent="0.25">
      <c r="A3" s="111" t="s">
        <v>1</v>
      </c>
      <c r="B3" s="112"/>
      <c r="C3" s="112"/>
      <c r="D3" s="112"/>
      <c r="E3" s="112"/>
      <c r="F3" s="113"/>
    </row>
    <row r="4" spans="1:6" ht="12.95" customHeight="1" x14ac:dyDescent="0.25">
      <c r="A4" s="111" t="s">
        <v>610</v>
      </c>
      <c r="B4" s="112"/>
      <c r="C4" s="112"/>
      <c r="D4" s="112"/>
      <c r="E4" s="112"/>
      <c r="F4" s="113"/>
    </row>
    <row r="5" spans="1:6" ht="12.95" customHeight="1" x14ac:dyDescent="0.25">
      <c r="A5" s="114" t="s">
        <v>2</v>
      </c>
      <c r="B5" s="115"/>
      <c r="C5" s="115"/>
      <c r="D5" s="115"/>
      <c r="E5" s="115"/>
      <c r="F5" s="116"/>
    </row>
    <row r="6" spans="1:6" ht="41.45" customHeight="1" x14ac:dyDescent="0.25">
      <c r="A6" s="40" t="s">
        <v>3</v>
      </c>
      <c r="B6" s="41" t="s">
        <v>592</v>
      </c>
      <c r="C6" s="1" t="s">
        <v>593</v>
      </c>
      <c r="D6" s="42" t="s">
        <v>4</v>
      </c>
      <c r="E6" s="41" t="s">
        <v>592</v>
      </c>
      <c r="F6" s="1" t="s">
        <v>593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v>43273289.090000004</v>
      </c>
      <c r="C9" s="47">
        <v>23704639.649999999</v>
      </c>
      <c r="D9" s="46" t="s">
        <v>10</v>
      </c>
      <c r="E9" s="158">
        <v>36662880.710000001</v>
      </c>
      <c r="F9" s="158">
        <v>33117265.27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59">
        <v>107945.35</v>
      </c>
      <c r="F10" s="159">
        <v>681460.63</v>
      </c>
    </row>
    <row r="11" spans="1:6" x14ac:dyDescent="0.25">
      <c r="A11" s="48" t="s">
        <v>13</v>
      </c>
      <c r="B11" s="47">
        <v>43273289.090000004</v>
      </c>
      <c r="C11" s="47">
        <v>23704639.649999999</v>
      </c>
      <c r="D11" s="48" t="s">
        <v>14</v>
      </c>
      <c r="E11" s="159">
        <v>8727793.9800000004</v>
      </c>
      <c r="F11" s="159">
        <v>9676363.7300000004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159">
        <v>-133398.41</v>
      </c>
      <c r="F12" s="159">
        <v>-133398.41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159">
        <v>0</v>
      </c>
      <c r="F13" s="159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159">
        <v>3200</v>
      </c>
      <c r="F14" s="159">
        <v>3200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59">
        <v>0</v>
      </c>
      <c r="F15" s="159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59">
        <v>30425476.16</v>
      </c>
      <c r="F16" s="159">
        <v>24560710.690000001</v>
      </c>
    </row>
    <row r="17" spans="1:6" x14ac:dyDescent="0.25">
      <c r="A17" s="46" t="s">
        <v>25</v>
      </c>
      <c r="B17" s="47">
        <v>53558541.599999994</v>
      </c>
      <c r="C17" s="47">
        <v>48340340.490000002</v>
      </c>
      <c r="D17" s="48" t="s">
        <v>26</v>
      </c>
      <c r="E17" s="159">
        <v>0</v>
      </c>
      <c r="F17" s="159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59">
        <v>-2468136.37</v>
      </c>
      <c r="F18" s="159">
        <v>-1671071.37</v>
      </c>
    </row>
    <row r="19" spans="1:6" x14ac:dyDescent="0.25">
      <c r="A19" s="48" t="s">
        <v>29</v>
      </c>
      <c r="B19" s="47">
        <v>27407.34</v>
      </c>
      <c r="C19" s="47">
        <v>27407.34</v>
      </c>
      <c r="D19" s="46" t="s">
        <v>30</v>
      </c>
      <c r="E19" s="158">
        <v>0</v>
      </c>
      <c r="F19" s="158">
        <v>0</v>
      </c>
    </row>
    <row r="20" spans="1:6" x14ac:dyDescent="0.25">
      <c r="A20" s="48" t="s">
        <v>31</v>
      </c>
      <c r="B20" s="47">
        <v>732264.74</v>
      </c>
      <c r="C20" s="47">
        <v>733269.58</v>
      </c>
      <c r="D20" s="48" t="s">
        <v>32</v>
      </c>
      <c r="E20" s="159">
        <v>0</v>
      </c>
      <c r="F20" s="159">
        <v>0</v>
      </c>
    </row>
    <row r="21" spans="1:6" x14ac:dyDescent="0.25">
      <c r="A21" s="48" t="s">
        <v>33</v>
      </c>
      <c r="B21" s="47">
        <v>10176012.67</v>
      </c>
      <c r="C21" s="47">
        <v>10176012.67</v>
      </c>
      <c r="D21" s="48" t="s">
        <v>34</v>
      </c>
      <c r="E21" s="159">
        <v>0</v>
      </c>
      <c r="F21" s="159">
        <v>0</v>
      </c>
    </row>
    <row r="22" spans="1:6" x14ac:dyDescent="0.25">
      <c r="A22" s="48" t="s">
        <v>35</v>
      </c>
      <c r="B22" s="47">
        <v>260719.45</v>
      </c>
      <c r="C22" s="47">
        <v>169919.45</v>
      </c>
      <c r="D22" s="48" t="s">
        <v>36</v>
      </c>
      <c r="E22" s="159">
        <v>0</v>
      </c>
      <c r="F22" s="159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158">
        <v>0</v>
      </c>
      <c r="F23" s="158">
        <v>0</v>
      </c>
    </row>
    <row r="24" spans="1:6" x14ac:dyDescent="0.25">
      <c r="A24" s="48" t="s">
        <v>39</v>
      </c>
      <c r="B24" s="47">
        <v>42362137.399999999</v>
      </c>
      <c r="C24" s="47">
        <v>37233731.450000003</v>
      </c>
      <c r="D24" s="48" t="s">
        <v>40</v>
      </c>
      <c r="E24" s="159">
        <v>0</v>
      </c>
      <c r="F24" s="159">
        <v>0</v>
      </c>
    </row>
    <row r="25" spans="1:6" x14ac:dyDescent="0.25">
      <c r="A25" s="46" t="s">
        <v>41</v>
      </c>
      <c r="B25" s="47">
        <v>1839541.63</v>
      </c>
      <c r="C25" s="47">
        <v>1749105.26</v>
      </c>
      <c r="D25" s="48" t="s">
        <v>42</v>
      </c>
      <c r="E25" s="159">
        <v>0</v>
      </c>
      <c r="F25" s="159">
        <v>0</v>
      </c>
    </row>
    <row r="26" spans="1:6" x14ac:dyDescent="0.25">
      <c r="A26" s="48" t="s">
        <v>43</v>
      </c>
      <c r="B26" s="47">
        <v>473846.23</v>
      </c>
      <c r="C26" s="47">
        <v>383409.86</v>
      </c>
      <c r="D26" s="46" t="s">
        <v>44</v>
      </c>
      <c r="E26" s="159">
        <v>0</v>
      </c>
      <c r="F26" s="159">
        <v>0</v>
      </c>
    </row>
    <row r="27" spans="1:6" x14ac:dyDescent="0.25">
      <c r="A27" s="48" t="s">
        <v>45</v>
      </c>
      <c r="B27" s="47">
        <v>309704.62</v>
      </c>
      <c r="C27" s="47">
        <v>309704.62</v>
      </c>
      <c r="D27" s="46" t="s">
        <v>46</v>
      </c>
      <c r="E27" s="158">
        <v>0</v>
      </c>
      <c r="F27" s="158">
        <v>0</v>
      </c>
    </row>
    <row r="28" spans="1:6" x14ac:dyDescent="0.25">
      <c r="A28" s="48" t="s">
        <v>47</v>
      </c>
      <c r="B28" s="47">
        <v>-0.94</v>
      </c>
      <c r="C28" s="47">
        <v>-0.94</v>
      </c>
      <c r="D28" s="48" t="s">
        <v>48</v>
      </c>
      <c r="E28" s="159">
        <v>0</v>
      </c>
      <c r="F28" s="159">
        <v>0</v>
      </c>
    </row>
    <row r="29" spans="1:6" x14ac:dyDescent="0.25">
      <c r="A29" s="48" t="s">
        <v>49</v>
      </c>
      <c r="B29" s="47">
        <v>1055991.72</v>
      </c>
      <c r="C29" s="47">
        <v>1055991.72</v>
      </c>
      <c r="D29" s="48" t="s">
        <v>50</v>
      </c>
      <c r="E29" s="159">
        <v>0</v>
      </c>
      <c r="F29" s="159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159">
        <v>0</v>
      </c>
      <c r="F30" s="159">
        <v>0</v>
      </c>
    </row>
    <row r="31" spans="1:6" x14ac:dyDescent="0.25">
      <c r="A31" s="46" t="s">
        <v>53</v>
      </c>
      <c r="B31" s="47">
        <v>0</v>
      </c>
      <c r="C31" s="47">
        <v>0</v>
      </c>
      <c r="D31" s="46" t="s">
        <v>54</v>
      </c>
      <c r="E31" s="158">
        <v>0</v>
      </c>
      <c r="F31" s="158"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158">
        <v>0</v>
      </c>
      <c r="F32" s="158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159">
        <v>0</v>
      </c>
      <c r="F33" s="159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159">
        <v>0</v>
      </c>
      <c r="F34" s="159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159">
        <v>0</v>
      </c>
      <c r="F35" s="159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159">
        <v>0</v>
      </c>
      <c r="F36" s="159">
        <v>0</v>
      </c>
    </row>
    <row r="37" spans="1:6" ht="14.45" customHeight="1" x14ac:dyDescent="0.25">
      <c r="A37" s="46" t="s">
        <v>65</v>
      </c>
      <c r="B37" s="47">
        <v>275407.78000000003</v>
      </c>
      <c r="C37" s="47">
        <v>275407.78000000003</v>
      </c>
      <c r="D37" s="48" t="s">
        <v>66</v>
      </c>
      <c r="E37" s="159">
        <v>0</v>
      </c>
      <c r="F37" s="159">
        <v>0</v>
      </c>
    </row>
    <row r="38" spans="1:6" x14ac:dyDescent="0.25">
      <c r="A38" s="46" t="s">
        <v>67</v>
      </c>
      <c r="B38" s="47">
        <v>0</v>
      </c>
      <c r="C38" s="47">
        <v>0</v>
      </c>
      <c r="D38" s="46" t="s">
        <v>68</v>
      </c>
      <c r="E38" s="158">
        <v>0</v>
      </c>
      <c r="F38" s="158"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159">
        <v>0</v>
      </c>
      <c r="F39" s="159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159">
        <v>0</v>
      </c>
      <c r="F40" s="159">
        <v>0</v>
      </c>
    </row>
    <row r="41" spans="1:6" x14ac:dyDescent="0.25">
      <c r="A41" s="46" t="s">
        <v>73</v>
      </c>
      <c r="B41" s="47">
        <v>0</v>
      </c>
      <c r="C41" s="47">
        <v>0</v>
      </c>
      <c r="D41" s="48" t="s">
        <v>74</v>
      </c>
      <c r="E41" s="159">
        <v>0</v>
      </c>
      <c r="F41" s="159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158">
        <v>42598.28</v>
      </c>
      <c r="F42" s="158">
        <v>42598.28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159">
        <v>42598.28</v>
      </c>
      <c r="F43" s="159">
        <v>42598.28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>
        <v>0</v>
      </c>
      <c r="F46" s="49">
        <v>0</v>
      </c>
    </row>
    <row r="47" spans="1:6" x14ac:dyDescent="0.25">
      <c r="A47" s="3" t="s">
        <v>613</v>
      </c>
      <c r="B47" s="4">
        <f>B9+B17+B25+B31+B37+B38+B41</f>
        <v>98946780.099999994</v>
      </c>
      <c r="C47" s="4">
        <f>C9+C17+C25+C31+C37+C38+C41</f>
        <v>74069493.180000007</v>
      </c>
      <c r="D47" s="2" t="s">
        <v>612</v>
      </c>
      <c r="E47" s="4">
        <v>36705478.990000002</v>
      </c>
      <c r="F47" s="4">
        <v>33159863.550000001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83</v>
      </c>
      <c r="B49" s="49"/>
      <c r="C49" s="49"/>
      <c r="D49" s="2" t="s">
        <v>84</v>
      </c>
      <c r="E49" s="49"/>
      <c r="F49" s="49"/>
    </row>
    <row r="50" spans="1:6" x14ac:dyDescent="0.25">
      <c r="A50" s="46" t="s">
        <v>85</v>
      </c>
      <c r="B50" s="47">
        <v>0</v>
      </c>
      <c r="C50" s="47">
        <v>0</v>
      </c>
      <c r="D50" s="46" t="s">
        <v>86</v>
      </c>
      <c r="E50" s="47">
        <v>0</v>
      </c>
      <c r="F50" s="47">
        <v>0</v>
      </c>
    </row>
    <row r="51" spans="1:6" x14ac:dyDescent="0.25">
      <c r="A51" s="46" t="s">
        <v>87</v>
      </c>
      <c r="B51" s="47">
        <v>0</v>
      </c>
      <c r="C51" s="47">
        <v>0</v>
      </c>
      <c r="D51" s="46" t="s">
        <v>88</v>
      </c>
      <c r="E51" s="47">
        <v>0</v>
      </c>
      <c r="F51" s="47">
        <v>0</v>
      </c>
    </row>
    <row r="52" spans="1:6" x14ac:dyDescent="0.25">
      <c r="A52" s="46" t="s">
        <v>89</v>
      </c>
      <c r="B52" s="47">
        <v>29460486.399999999</v>
      </c>
      <c r="C52" s="47">
        <v>33365992.440000001</v>
      </c>
      <c r="D52" s="46" t="s">
        <v>90</v>
      </c>
      <c r="E52" s="47">
        <v>0</v>
      </c>
      <c r="F52" s="47">
        <v>0</v>
      </c>
    </row>
    <row r="53" spans="1:6" x14ac:dyDescent="0.25">
      <c r="A53" s="46" t="s">
        <v>91</v>
      </c>
      <c r="B53" s="47">
        <v>46157704.090000004</v>
      </c>
      <c r="C53" s="47">
        <v>38156338.57</v>
      </c>
      <c r="D53" s="46" t="s">
        <v>92</v>
      </c>
      <c r="E53" s="47">
        <v>0</v>
      </c>
      <c r="F53" s="47">
        <v>0</v>
      </c>
    </row>
    <row r="54" spans="1:6" x14ac:dyDescent="0.25">
      <c r="A54" s="46" t="s">
        <v>93</v>
      </c>
      <c r="B54" s="47">
        <v>2279041.0499999998</v>
      </c>
      <c r="C54" s="47">
        <v>2266660.58</v>
      </c>
      <c r="D54" s="46" t="s">
        <v>94</v>
      </c>
      <c r="E54" s="47">
        <v>0</v>
      </c>
      <c r="F54" s="47">
        <v>0</v>
      </c>
    </row>
    <row r="55" spans="1:6" x14ac:dyDescent="0.25">
      <c r="A55" s="46" t="s">
        <v>95</v>
      </c>
      <c r="B55" s="47">
        <v>-17896481.34</v>
      </c>
      <c r="C55" s="47">
        <v>-14804691.07</v>
      </c>
      <c r="D55" s="50" t="s">
        <v>96</v>
      </c>
      <c r="E55" s="47">
        <v>0</v>
      </c>
      <c r="F55" s="47">
        <v>0</v>
      </c>
    </row>
    <row r="56" spans="1:6" x14ac:dyDescent="0.25">
      <c r="A56" s="46" t="s">
        <v>97</v>
      </c>
      <c r="B56" s="47">
        <v>2062457.85</v>
      </c>
      <c r="C56" s="47">
        <v>1889155.8</v>
      </c>
      <c r="D56" s="45"/>
      <c r="E56" s="49"/>
      <c r="F56" s="49"/>
    </row>
    <row r="57" spans="1:6" x14ac:dyDescent="0.25">
      <c r="A57" s="46" t="s">
        <v>98</v>
      </c>
      <c r="B57" s="47">
        <v>0</v>
      </c>
      <c r="C57" s="47">
        <v>0</v>
      </c>
      <c r="D57" s="2" t="s">
        <v>99</v>
      </c>
      <c r="E57" s="4">
        <v>0</v>
      </c>
      <c r="F57" s="4">
        <v>0</v>
      </c>
    </row>
    <row r="58" spans="1:6" x14ac:dyDescent="0.25">
      <c r="A58" s="46" t="s">
        <v>100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101</v>
      </c>
      <c r="E59" s="4">
        <v>36705478.990000002</v>
      </c>
      <c r="F59" s="4">
        <v>33159863.550000001</v>
      </c>
    </row>
    <row r="60" spans="1:6" x14ac:dyDescent="0.25">
      <c r="A60" s="3" t="s">
        <v>102</v>
      </c>
      <c r="B60" s="4">
        <f>SUM(B50:B58)</f>
        <v>62063208.050000004</v>
      </c>
      <c r="C60" s="4">
        <f>SUM(C50:C58)</f>
        <v>60873456.32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103</v>
      </c>
      <c r="E61" s="49"/>
      <c r="F61" s="49"/>
    </row>
    <row r="62" spans="1:6" x14ac:dyDescent="0.25">
      <c r="A62" s="3" t="s">
        <v>104</v>
      </c>
      <c r="B62" s="4">
        <f>SUM(B47+B60)</f>
        <v>161009988.15000001</v>
      </c>
      <c r="C62" s="4">
        <f>SUM(C47+C60)</f>
        <v>134942949.5</v>
      </c>
      <c r="D62" s="45"/>
      <c r="E62" s="49"/>
      <c r="F62" s="49"/>
    </row>
    <row r="63" spans="1:6" x14ac:dyDescent="0.25">
      <c r="A63" s="45"/>
      <c r="B63" s="45"/>
      <c r="C63" s="45"/>
      <c r="D63" s="52" t="s">
        <v>105</v>
      </c>
      <c r="E63" s="158">
        <v>44115913.600000001</v>
      </c>
      <c r="F63" s="158">
        <v>44115913.600000001</v>
      </c>
    </row>
    <row r="64" spans="1:6" x14ac:dyDescent="0.25">
      <c r="A64" s="45"/>
      <c r="B64" s="45"/>
      <c r="C64" s="45"/>
      <c r="D64" s="46" t="s">
        <v>106</v>
      </c>
      <c r="E64" s="159">
        <v>40162201.170000002</v>
      </c>
      <c r="F64" s="159">
        <v>40162201.170000002</v>
      </c>
    </row>
    <row r="65" spans="1:6" x14ac:dyDescent="0.25">
      <c r="A65" s="45"/>
      <c r="B65" s="45"/>
      <c r="C65" s="45"/>
      <c r="D65" s="50" t="s">
        <v>107</v>
      </c>
      <c r="E65" s="159">
        <v>3953712.43</v>
      </c>
      <c r="F65" s="159">
        <v>3953712.43</v>
      </c>
    </row>
    <row r="66" spans="1:6" x14ac:dyDescent="0.25">
      <c r="A66" s="45"/>
      <c r="B66" s="45"/>
      <c r="C66" s="45"/>
      <c r="D66" s="46" t="s">
        <v>108</v>
      </c>
      <c r="E66" s="159">
        <v>0</v>
      </c>
      <c r="F66" s="159">
        <v>0</v>
      </c>
    </row>
    <row r="67" spans="1:6" x14ac:dyDescent="0.25">
      <c r="A67" s="45"/>
      <c r="B67" s="45"/>
      <c r="C67" s="45"/>
      <c r="D67" s="45"/>
      <c r="E67" s="160"/>
      <c r="F67" s="160"/>
    </row>
    <row r="68" spans="1:6" x14ac:dyDescent="0.25">
      <c r="A68" s="45"/>
      <c r="B68" s="45"/>
      <c r="C68" s="45"/>
      <c r="D68" s="52" t="s">
        <v>109</v>
      </c>
      <c r="E68" s="158">
        <v>80188595.560000002</v>
      </c>
      <c r="F68" s="158">
        <v>57667172.349999994</v>
      </c>
    </row>
    <row r="69" spans="1:6" x14ac:dyDescent="0.25">
      <c r="A69" s="53"/>
      <c r="B69" s="45"/>
      <c r="C69" s="45"/>
      <c r="D69" s="46" t="s">
        <v>110</v>
      </c>
      <c r="E69" s="159">
        <v>26868589.68</v>
      </c>
      <c r="F69" s="159">
        <v>17239907.690000001</v>
      </c>
    </row>
    <row r="70" spans="1:6" x14ac:dyDescent="0.25">
      <c r="A70" s="53"/>
      <c r="B70" s="45"/>
      <c r="C70" s="45"/>
      <c r="D70" s="46" t="s">
        <v>111</v>
      </c>
      <c r="E70" s="159">
        <v>53320005.880000003</v>
      </c>
      <c r="F70" s="159">
        <v>40427264.659999996</v>
      </c>
    </row>
    <row r="71" spans="1:6" x14ac:dyDescent="0.25">
      <c r="A71" s="53"/>
      <c r="B71" s="45"/>
      <c r="C71" s="45"/>
      <c r="D71" s="46" t="s">
        <v>112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113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114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115</v>
      </c>
      <c r="E75" s="47">
        <v>0</v>
      </c>
      <c r="F75" s="47">
        <v>0</v>
      </c>
    </row>
    <row r="76" spans="1:6" x14ac:dyDescent="0.25">
      <c r="A76" s="53"/>
      <c r="B76" s="45"/>
      <c r="C76" s="45"/>
      <c r="D76" s="46" t="s">
        <v>116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117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118</v>
      </c>
      <c r="E79" s="4">
        <v>124304509.16</v>
      </c>
      <c r="F79" s="4">
        <v>101783085.94999999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119</v>
      </c>
      <c r="E81" s="4">
        <v>161009988.15000001</v>
      </c>
      <c r="F81" s="4">
        <v>134942949.5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E50:F81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7:C4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K34" sqref="K3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445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>Sistema de Agua Potable y Alcantarillado Municipal de Valle de Santiago</v>
      </c>
      <c r="B2" s="208"/>
      <c r="C2" s="208"/>
      <c r="D2" s="208"/>
      <c r="E2" s="208"/>
      <c r="F2" s="208"/>
      <c r="G2" s="209"/>
    </row>
    <row r="3" spans="1:7" x14ac:dyDescent="0.25">
      <c r="A3" s="204" t="s">
        <v>446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x14ac:dyDescent="0.25">
      <c r="A5" s="198" t="s">
        <v>447</v>
      </c>
      <c r="B5" s="199"/>
      <c r="C5" s="199"/>
      <c r="D5" s="199"/>
      <c r="E5" s="199"/>
      <c r="F5" s="199"/>
      <c r="G5" s="200"/>
    </row>
    <row r="6" spans="1:7" ht="30" x14ac:dyDescent="0.25">
      <c r="A6" s="137" t="s">
        <v>577</v>
      </c>
      <c r="B6" s="7" t="s">
        <v>578</v>
      </c>
      <c r="C6" s="33" t="s">
        <v>556</v>
      </c>
      <c r="D6" s="33" t="s">
        <v>557</v>
      </c>
      <c r="E6" s="33" t="s">
        <v>558</v>
      </c>
      <c r="F6" s="33" t="s">
        <v>559</v>
      </c>
      <c r="G6" s="33" t="s">
        <v>560</v>
      </c>
    </row>
    <row r="7" spans="1:7" ht="15.75" customHeight="1" x14ac:dyDescent="0.25">
      <c r="A7" s="26" t="s">
        <v>561</v>
      </c>
      <c r="B7" s="117">
        <f>SUM(B8:B19)</f>
        <v>73576055.420000002</v>
      </c>
      <c r="C7" s="117">
        <f t="shared" ref="C7:G7" si="0">SUM(C8:C19)</f>
        <v>76151217.359999999</v>
      </c>
      <c r="D7" s="117">
        <f t="shared" si="0"/>
        <v>78816509.969999999</v>
      </c>
      <c r="E7" s="117">
        <f t="shared" si="0"/>
        <v>81575087.819999993</v>
      </c>
      <c r="F7" s="117">
        <f t="shared" si="0"/>
        <v>84430215.900000006</v>
      </c>
      <c r="G7" s="117">
        <f t="shared" si="0"/>
        <v>87385273.459999993</v>
      </c>
    </row>
    <row r="8" spans="1:7" x14ac:dyDescent="0.25">
      <c r="A8" s="58" t="s">
        <v>562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486</v>
      </c>
      <c r="B11" s="75">
        <v>200000</v>
      </c>
      <c r="C11" s="75">
        <v>207000</v>
      </c>
      <c r="D11" s="75">
        <v>214245</v>
      </c>
      <c r="E11" s="75">
        <v>221743.58</v>
      </c>
      <c r="F11" s="75">
        <v>229504.61</v>
      </c>
      <c r="G11" s="75">
        <v>237537.27</v>
      </c>
    </row>
    <row r="12" spans="1:7" x14ac:dyDescent="0.25">
      <c r="A12" s="58" t="s">
        <v>564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489</v>
      </c>
      <c r="B14" s="75">
        <v>73376055.420000002</v>
      </c>
      <c r="C14" s="75">
        <v>75944217.359999999</v>
      </c>
      <c r="D14" s="75">
        <v>78602264.969999999</v>
      </c>
      <c r="E14" s="75">
        <v>81353344.239999995</v>
      </c>
      <c r="F14" s="75">
        <v>84200711.290000007</v>
      </c>
      <c r="G14" s="75">
        <v>87147736.189999998</v>
      </c>
    </row>
    <row r="15" spans="1:7" x14ac:dyDescent="0.25">
      <c r="A15" s="58" t="s">
        <v>490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1" t="s">
        <v>568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576</v>
      </c>
      <c r="B20" s="75"/>
      <c r="C20" s="75"/>
      <c r="D20" s="75"/>
      <c r="E20" s="75"/>
      <c r="F20" s="75"/>
      <c r="G20" s="75"/>
    </row>
    <row r="21" spans="1:7" x14ac:dyDescent="0.25">
      <c r="A21" s="3" t="s">
        <v>569</v>
      </c>
      <c r="B21" s="117">
        <f>SUM(B22:B26)</f>
        <v>0</v>
      </c>
      <c r="C21" s="117">
        <f t="shared" ref="C21:G21" si="1">SUM(C22:C26)</f>
        <v>0</v>
      </c>
      <c r="D21" s="117">
        <f t="shared" si="1"/>
        <v>0</v>
      </c>
      <c r="E21" s="117">
        <f t="shared" si="1"/>
        <v>0</v>
      </c>
      <c r="F21" s="117">
        <f t="shared" si="1"/>
        <v>0</v>
      </c>
      <c r="G21" s="117">
        <f t="shared" si="1"/>
        <v>0</v>
      </c>
    </row>
    <row r="22" spans="1:7" x14ac:dyDescent="0.25">
      <c r="A22" s="58" t="s">
        <v>570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576</v>
      </c>
      <c r="B27" s="76"/>
      <c r="C27" s="76"/>
      <c r="D27" s="76"/>
      <c r="E27" s="76"/>
      <c r="F27" s="76"/>
      <c r="G27" s="76"/>
    </row>
    <row r="28" spans="1:7" x14ac:dyDescent="0.25">
      <c r="A28" s="3" t="s">
        <v>573</v>
      </c>
      <c r="B28" s="117">
        <f>SUM(B29)</f>
        <v>0</v>
      </c>
      <c r="C28" s="117">
        <f t="shared" ref="C28:G28" si="2">SUM(C29)</f>
        <v>0</v>
      </c>
      <c r="D28" s="117">
        <f t="shared" si="2"/>
        <v>0</v>
      </c>
      <c r="E28" s="117">
        <f t="shared" si="2"/>
        <v>0</v>
      </c>
      <c r="F28" s="117">
        <f t="shared" si="2"/>
        <v>0</v>
      </c>
      <c r="G28" s="117">
        <f t="shared" si="2"/>
        <v>0</v>
      </c>
    </row>
    <row r="29" spans="1:7" x14ac:dyDescent="0.25">
      <c r="A29" s="58" t="s">
        <v>574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575</v>
      </c>
      <c r="B31" s="117">
        <f>B21+B7+B28</f>
        <v>73576055.420000002</v>
      </c>
      <c r="C31" s="117">
        <f t="shared" ref="C31:G31" si="3">C21+C7+C28</f>
        <v>76151217.359999999</v>
      </c>
      <c r="D31" s="117">
        <f t="shared" si="3"/>
        <v>78816509.969999999</v>
      </c>
      <c r="E31" s="117">
        <f t="shared" si="3"/>
        <v>81575087.819999993</v>
      </c>
      <c r="F31" s="117">
        <f t="shared" si="3"/>
        <v>84430215.900000006</v>
      </c>
      <c r="G31" s="117">
        <f t="shared" si="3"/>
        <v>87385273.459999993</v>
      </c>
    </row>
    <row r="32" spans="1:7" ht="14.45" customHeight="1" x14ac:dyDescent="0.25">
      <c r="A32" s="45"/>
      <c r="B32" s="139"/>
      <c r="C32" s="139"/>
      <c r="D32" s="139"/>
      <c r="E32" s="139"/>
      <c r="F32" s="139"/>
      <c r="G32" s="139"/>
    </row>
    <row r="33" spans="1:7" x14ac:dyDescent="0.25">
      <c r="A33" s="142" t="s">
        <v>289</v>
      </c>
      <c r="B33" s="53"/>
      <c r="C33" s="53"/>
      <c r="D33" s="53"/>
      <c r="E33" s="53"/>
      <c r="F33" s="53"/>
      <c r="G33" s="53"/>
    </row>
    <row r="34" spans="1:7" ht="30" x14ac:dyDescent="0.25">
      <c r="A34" s="140" t="s">
        <v>462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40" t="s">
        <v>291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2" t="s">
        <v>502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P28" sqref="P2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464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>Sistema de Agua Potable y Alcantarillado Municipal de Valle de Santiago</v>
      </c>
      <c r="B2" s="208"/>
      <c r="C2" s="208"/>
      <c r="D2" s="208"/>
      <c r="E2" s="208"/>
      <c r="F2" s="208"/>
      <c r="G2" s="209"/>
    </row>
    <row r="3" spans="1:7" x14ac:dyDescent="0.25">
      <c r="A3" s="204" t="s">
        <v>465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x14ac:dyDescent="0.25">
      <c r="A5" s="198" t="s">
        <v>447</v>
      </c>
      <c r="B5" s="199"/>
      <c r="C5" s="199"/>
      <c r="D5" s="199"/>
      <c r="E5" s="199"/>
      <c r="F5" s="199"/>
      <c r="G5" s="200"/>
    </row>
    <row r="6" spans="1:7" ht="30" x14ac:dyDescent="0.25">
      <c r="A6" s="137" t="s">
        <v>577</v>
      </c>
      <c r="B6" s="7" t="s">
        <v>578</v>
      </c>
      <c r="C6" s="33" t="s">
        <v>556</v>
      </c>
      <c r="D6" s="33" t="s">
        <v>557</v>
      </c>
      <c r="E6" s="33" t="s">
        <v>558</v>
      </c>
      <c r="F6" s="33" t="s">
        <v>559</v>
      </c>
      <c r="G6" s="33" t="s">
        <v>560</v>
      </c>
    </row>
    <row r="7" spans="1:7" ht="15.75" customHeight="1" x14ac:dyDescent="0.25">
      <c r="A7" s="26" t="s">
        <v>467</v>
      </c>
      <c r="B7" s="117">
        <f t="shared" ref="B7:G7" si="0">SUM(B8:B16)</f>
        <v>73576055.420000002</v>
      </c>
      <c r="C7" s="117">
        <f t="shared" si="0"/>
        <v>76151217.370000005</v>
      </c>
      <c r="D7" s="117">
        <f t="shared" si="0"/>
        <v>78816509.979999989</v>
      </c>
      <c r="E7" s="117">
        <f t="shared" si="0"/>
        <v>81575087.839999989</v>
      </c>
      <c r="F7" s="117">
        <f t="shared" si="0"/>
        <v>84430215.909999996</v>
      </c>
      <c r="G7" s="117">
        <f t="shared" si="0"/>
        <v>87385273.469999999</v>
      </c>
    </row>
    <row r="8" spans="1:7" x14ac:dyDescent="0.25">
      <c r="A8" s="58" t="s">
        <v>579</v>
      </c>
      <c r="B8" s="60">
        <v>31632893.890000001</v>
      </c>
      <c r="C8" s="169">
        <v>32740045.18</v>
      </c>
      <c r="D8" s="60">
        <v>33885946.759999998</v>
      </c>
      <c r="E8" s="60">
        <v>35071954.899999999</v>
      </c>
      <c r="F8" s="60">
        <v>36299473.32</v>
      </c>
      <c r="G8" s="60">
        <v>37569954.890000001</v>
      </c>
    </row>
    <row r="9" spans="1:7" ht="15.75" customHeight="1" x14ac:dyDescent="0.25">
      <c r="A9" s="58" t="s">
        <v>580</v>
      </c>
      <c r="B9" s="60">
        <v>10154413.949999999</v>
      </c>
      <c r="C9" s="169">
        <v>10509818.439999999</v>
      </c>
      <c r="D9" s="60">
        <v>10877662.09</v>
      </c>
      <c r="E9" s="60">
        <v>11258380.26</v>
      </c>
      <c r="F9" s="60">
        <v>11652423.57</v>
      </c>
      <c r="G9" s="60">
        <v>12060258.390000001</v>
      </c>
    </row>
    <row r="10" spans="1:7" x14ac:dyDescent="0.25">
      <c r="A10" s="58" t="s">
        <v>470</v>
      </c>
      <c r="B10" s="60">
        <v>23319658.899999999</v>
      </c>
      <c r="C10" s="169">
        <v>24135846.960000001</v>
      </c>
      <c r="D10" s="60">
        <v>24980601.600000001</v>
      </c>
      <c r="E10" s="60">
        <v>25854922.66</v>
      </c>
      <c r="F10" s="60">
        <v>26759844.949999999</v>
      </c>
      <c r="G10" s="60">
        <v>27696439.52</v>
      </c>
    </row>
    <row r="11" spans="1:7" x14ac:dyDescent="0.25">
      <c r="A11" s="58" t="s">
        <v>471</v>
      </c>
      <c r="B11" s="60">
        <v>410208</v>
      </c>
      <c r="C11" s="169">
        <v>424565.28</v>
      </c>
      <c r="D11" s="60">
        <v>439425.06</v>
      </c>
      <c r="E11" s="60">
        <v>454804.94</v>
      </c>
      <c r="F11" s="60">
        <v>470723.11</v>
      </c>
      <c r="G11" s="60">
        <v>487198.42</v>
      </c>
    </row>
    <row r="12" spans="1:7" x14ac:dyDescent="0.25">
      <c r="A12" s="58" t="s">
        <v>581</v>
      </c>
      <c r="B12" s="60">
        <v>4372071.0999999996</v>
      </c>
      <c r="C12" s="169">
        <v>4525093.59</v>
      </c>
      <c r="D12" s="60">
        <v>4683471.87</v>
      </c>
      <c r="E12" s="60">
        <v>4847393.3899999997</v>
      </c>
      <c r="F12" s="60">
        <v>5017052.16</v>
      </c>
      <c r="G12" s="60">
        <v>5192648.99</v>
      </c>
    </row>
    <row r="13" spans="1:7" x14ac:dyDescent="0.25">
      <c r="A13" s="58" t="s">
        <v>473</v>
      </c>
      <c r="B13" s="60">
        <v>3686809.58</v>
      </c>
      <c r="C13" s="169">
        <v>3815847.92</v>
      </c>
      <c r="D13" s="60">
        <v>3949402.6</v>
      </c>
      <c r="E13" s="60">
        <v>4087631.69</v>
      </c>
      <c r="F13" s="60">
        <v>4230698.8</v>
      </c>
      <c r="G13" s="60">
        <v>4378773.26</v>
      </c>
    </row>
    <row r="14" spans="1:7" x14ac:dyDescent="0.25">
      <c r="A14" s="59" t="s">
        <v>474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477</v>
      </c>
      <c r="B18" s="117">
        <f>SUM(B19:B27)</f>
        <v>0</v>
      </c>
      <c r="C18" s="117">
        <f t="shared" ref="C18:G18" si="1">SUM(C19:C27)</f>
        <v>0</v>
      </c>
      <c r="D18" s="117">
        <f t="shared" si="1"/>
        <v>0</v>
      </c>
      <c r="E18" s="117">
        <f t="shared" si="1"/>
        <v>0</v>
      </c>
      <c r="F18" s="117">
        <f t="shared" si="1"/>
        <v>0</v>
      </c>
      <c r="G18" s="117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479</v>
      </c>
      <c r="B29" s="117">
        <f>B18+B7</f>
        <v>73576055.420000002</v>
      </c>
      <c r="C29" s="117">
        <f t="shared" ref="C29:G29" si="2">C18+C7</f>
        <v>76151217.370000005</v>
      </c>
      <c r="D29" s="117">
        <f t="shared" si="2"/>
        <v>78816509.979999989</v>
      </c>
      <c r="E29" s="117">
        <f t="shared" si="2"/>
        <v>81575087.839999989</v>
      </c>
      <c r="F29" s="117">
        <f t="shared" si="2"/>
        <v>84430215.909999996</v>
      </c>
      <c r="G29" s="117">
        <f t="shared" si="2"/>
        <v>87385273.469999999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9" sqref="G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480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>Sistema de Agua Potable y Alcantarillado Municipal de Valle de Santiago</v>
      </c>
      <c r="B2" s="208"/>
      <c r="C2" s="208"/>
      <c r="D2" s="208"/>
      <c r="E2" s="208"/>
      <c r="F2" s="208"/>
      <c r="G2" s="209"/>
    </row>
    <row r="3" spans="1:7" x14ac:dyDescent="0.25">
      <c r="A3" s="204" t="s">
        <v>481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ht="30" x14ac:dyDescent="0.25">
      <c r="A5" s="137" t="s">
        <v>448</v>
      </c>
      <c r="B5" s="7" t="s">
        <v>582</v>
      </c>
      <c r="C5" s="33" t="s">
        <v>583</v>
      </c>
      <c r="D5" s="33" t="s">
        <v>584</v>
      </c>
      <c r="E5" s="33" t="s">
        <v>585</v>
      </c>
      <c r="F5" s="33" t="s">
        <v>586</v>
      </c>
      <c r="G5" s="33" t="s">
        <v>587</v>
      </c>
    </row>
    <row r="6" spans="1:7" ht="15.75" customHeight="1" x14ac:dyDescent="0.25">
      <c r="A6" s="26" t="s">
        <v>450</v>
      </c>
      <c r="B6" s="117">
        <f>SUM(B7:B18)</f>
        <v>52001567.150000006</v>
      </c>
      <c r="C6" s="117">
        <f t="shared" ref="C6:G6" si="0">SUM(C7:C18)</f>
        <v>52998914.520000003</v>
      </c>
      <c r="D6" s="117">
        <f t="shared" si="0"/>
        <v>56749501.460000001</v>
      </c>
      <c r="E6" s="117">
        <f t="shared" si="0"/>
        <v>62048369.149999999</v>
      </c>
      <c r="F6" s="117">
        <f t="shared" si="0"/>
        <v>77138904.819999993</v>
      </c>
      <c r="G6" s="117">
        <f t="shared" si="0"/>
        <v>87485899.799999997</v>
      </c>
    </row>
    <row r="7" spans="1:7" x14ac:dyDescent="0.25">
      <c r="A7" s="58" t="s">
        <v>562</v>
      </c>
      <c r="B7" s="60">
        <v>0</v>
      </c>
      <c r="C7" s="60">
        <v>0</v>
      </c>
      <c r="D7" s="60">
        <v>0</v>
      </c>
      <c r="E7" s="60">
        <v>0</v>
      </c>
      <c r="F7" s="4"/>
      <c r="G7" s="4"/>
    </row>
    <row r="8" spans="1:7" ht="15.75" customHeight="1" x14ac:dyDescent="0.25">
      <c r="A8" s="58" t="s">
        <v>563</v>
      </c>
      <c r="B8" s="60">
        <v>0</v>
      </c>
      <c r="C8" s="60">
        <v>0</v>
      </c>
      <c r="D8" s="60">
        <v>0</v>
      </c>
      <c r="E8" s="60">
        <v>0</v>
      </c>
      <c r="F8" s="47">
        <v>0</v>
      </c>
      <c r="G8" s="47">
        <v>0</v>
      </c>
    </row>
    <row r="9" spans="1:7" x14ac:dyDescent="0.25">
      <c r="A9" s="58" t="s">
        <v>485</v>
      </c>
      <c r="B9" s="60">
        <v>0</v>
      </c>
      <c r="C9" s="60">
        <v>0</v>
      </c>
      <c r="D9" s="60">
        <v>0</v>
      </c>
      <c r="E9" s="60">
        <v>0</v>
      </c>
      <c r="F9" s="47">
        <v>0</v>
      </c>
      <c r="G9" s="47">
        <v>0</v>
      </c>
    </row>
    <row r="10" spans="1:7" x14ac:dyDescent="0.25">
      <c r="A10" s="58" t="s">
        <v>486</v>
      </c>
      <c r="B10" s="60">
        <v>51998779.630000003</v>
      </c>
      <c r="C10" s="60">
        <v>49999693.57</v>
      </c>
      <c r="D10" s="60">
        <v>0</v>
      </c>
      <c r="E10" s="60">
        <v>0</v>
      </c>
      <c r="F10" s="47">
        <v>0</v>
      </c>
      <c r="G10" s="47">
        <v>0</v>
      </c>
    </row>
    <row r="11" spans="1:7" x14ac:dyDescent="0.25">
      <c r="A11" s="58" t="s">
        <v>564</v>
      </c>
      <c r="B11" s="60">
        <v>2787.52</v>
      </c>
      <c r="C11" s="60">
        <v>845.03</v>
      </c>
      <c r="D11" s="60">
        <v>1955.61</v>
      </c>
      <c r="E11" s="60">
        <v>115156.75</v>
      </c>
      <c r="F11" s="47">
        <v>0</v>
      </c>
      <c r="G11" s="47">
        <v>0</v>
      </c>
    </row>
    <row r="12" spans="1:7" x14ac:dyDescent="0.25">
      <c r="A12" s="58" t="s">
        <v>565</v>
      </c>
      <c r="B12" s="60">
        <v>0</v>
      </c>
      <c r="C12" s="60">
        <v>0</v>
      </c>
      <c r="D12" s="60">
        <v>0</v>
      </c>
      <c r="E12" s="60">
        <v>0</v>
      </c>
      <c r="F12" s="47">
        <v>626880.06999999995</v>
      </c>
      <c r="G12" s="47">
        <v>1104094.01</v>
      </c>
    </row>
    <row r="13" spans="1:7" x14ac:dyDescent="0.25">
      <c r="A13" s="59" t="s">
        <v>489</v>
      </c>
      <c r="B13" s="60">
        <v>0</v>
      </c>
      <c r="C13" s="60">
        <v>0</v>
      </c>
      <c r="D13" s="60">
        <v>54504969.469999999</v>
      </c>
      <c r="E13" s="60">
        <v>58921255.399999999</v>
      </c>
      <c r="F13" s="47">
        <v>0</v>
      </c>
      <c r="G13" s="47">
        <v>0</v>
      </c>
    </row>
    <row r="14" spans="1:7" x14ac:dyDescent="0.25">
      <c r="A14" s="58" t="s">
        <v>490</v>
      </c>
      <c r="B14" s="60">
        <v>0</v>
      </c>
      <c r="C14" s="60">
        <v>2353426.92</v>
      </c>
      <c r="D14" s="60">
        <v>249445.38</v>
      </c>
      <c r="E14" s="60">
        <v>0</v>
      </c>
      <c r="F14" s="47">
        <v>75965911.859999999</v>
      </c>
      <c r="G14" s="47">
        <v>86181973.689999998</v>
      </c>
    </row>
    <row r="15" spans="1:7" x14ac:dyDescent="0.25">
      <c r="A15" s="58" t="s">
        <v>566</v>
      </c>
      <c r="B15" s="60">
        <v>0</v>
      </c>
      <c r="C15" s="60">
        <v>0</v>
      </c>
      <c r="D15" s="60">
        <v>0</v>
      </c>
      <c r="E15" s="60">
        <v>0</v>
      </c>
      <c r="F15" s="47">
        <v>0</v>
      </c>
      <c r="G15" s="47">
        <v>0</v>
      </c>
    </row>
    <row r="16" spans="1:7" x14ac:dyDescent="0.2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47">
        <v>0</v>
      </c>
      <c r="G16" s="47">
        <v>0</v>
      </c>
    </row>
    <row r="17" spans="1:7" x14ac:dyDescent="0.25">
      <c r="A17" s="58" t="s">
        <v>567</v>
      </c>
      <c r="B17" s="60">
        <v>0</v>
      </c>
      <c r="C17" s="60">
        <v>0</v>
      </c>
      <c r="D17" s="60">
        <v>0</v>
      </c>
      <c r="E17" s="60">
        <v>0</v>
      </c>
      <c r="F17" s="47">
        <v>546112.89</v>
      </c>
      <c r="G17" s="47">
        <v>199832.1</v>
      </c>
    </row>
    <row r="18" spans="1:7" x14ac:dyDescent="0.25">
      <c r="A18" s="91" t="s">
        <v>568</v>
      </c>
      <c r="B18" s="60">
        <v>0</v>
      </c>
      <c r="C18" s="60">
        <v>644949</v>
      </c>
      <c r="D18" s="60">
        <v>1993131</v>
      </c>
      <c r="E18" s="60">
        <v>3011957</v>
      </c>
      <c r="F18" s="47">
        <v>0</v>
      </c>
      <c r="G18" s="47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456</v>
      </c>
      <c r="B20" s="117">
        <f>SUM(B21:B25)</f>
        <v>0</v>
      </c>
      <c r="C20" s="117">
        <f t="shared" ref="C20:G20" si="1">SUM(C21:C25)</f>
        <v>0</v>
      </c>
      <c r="D20" s="117">
        <f t="shared" si="1"/>
        <v>0</v>
      </c>
      <c r="E20" s="117">
        <f t="shared" si="1"/>
        <v>0</v>
      </c>
      <c r="F20" s="117">
        <f t="shared" si="1"/>
        <v>0</v>
      </c>
      <c r="G20" s="117">
        <f t="shared" si="1"/>
        <v>0</v>
      </c>
    </row>
    <row r="21" spans="1:7" x14ac:dyDescent="0.25">
      <c r="A21" s="58" t="s">
        <v>570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460</v>
      </c>
      <c r="B27" s="117">
        <f>SUM(B28)</f>
        <v>0</v>
      </c>
      <c r="C27" s="117">
        <f t="shared" ref="C27:G27" si="2">SUM(C28)</f>
        <v>0</v>
      </c>
      <c r="D27" s="117">
        <f t="shared" si="2"/>
        <v>0</v>
      </c>
      <c r="E27" s="117">
        <f t="shared" si="2"/>
        <v>0</v>
      </c>
      <c r="F27" s="117">
        <f t="shared" si="2"/>
        <v>0</v>
      </c>
      <c r="G27" s="117">
        <f t="shared" si="2"/>
        <v>0</v>
      </c>
    </row>
    <row r="28" spans="1:7" x14ac:dyDescent="0.25">
      <c r="A28" s="58" t="s">
        <v>287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500</v>
      </c>
      <c r="B30" s="117">
        <f>B20+B6+B27</f>
        <v>52001567.150000006</v>
      </c>
      <c r="C30" s="117">
        <f t="shared" ref="C30:G30" si="3">C20+C6+C27</f>
        <v>52998914.520000003</v>
      </c>
      <c r="D30" s="117">
        <f t="shared" si="3"/>
        <v>56749501.460000001</v>
      </c>
      <c r="E30" s="117">
        <f t="shared" si="3"/>
        <v>62048369.149999999</v>
      </c>
      <c r="F30" s="117">
        <f t="shared" si="3"/>
        <v>77138904.819999993</v>
      </c>
      <c r="G30" s="117">
        <f t="shared" si="3"/>
        <v>87485899.799999997</v>
      </c>
    </row>
    <row r="31" spans="1:7" ht="14.45" customHeight="1" x14ac:dyDescent="0.25">
      <c r="A31" s="45"/>
      <c r="B31" s="139"/>
      <c r="C31" s="139"/>
      <c r="D31" s="139"/>
      <c r="E31" s="139"/>
      <c r="F31" s="139"/>
      <c r="G31" s="139"/>
    </row>
    <row r="32" spans="1:7" x14ac:dyDescent="0.25">
      <c r="A32" s="142" t="s">
        <v>289</v>
      </c>
      <c r="B32" s="53"/>
      <c r="C32" s="53"/>
      <c r="D32" s="53"/>
      <c r="E32" s="53"/>
      <c r="F32" s="53"/>
      <c r="G32" s="53"/>
    </row>
    <row r="33" spans="1:7" ht="30" x14ac:dyDescent="0.25">
      <c r="A33" s="140" t="s">
        <v>462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</row>
    <row r="34" spans="1:7" ht="30" x14ac:dyDescent="0.25">
      <c r="A34" s="140" t="s">
        <v>291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3" t="s">
        <v>502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590</v>
      </c>
    </row>
    <row r="39" spans="1:7" x14ac:dyDescent="0.25">
      <c r="A39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K24" sqref="K2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505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>Sistema de Agua Potable y Alcantarillado Municipal de Valle de Santiago</v>
      </c>
      <c r="B2" s="208"/>
      <c r="C2" s="208"/>
      <c r="D2" s="208"/>
      <c r="E2" s="208"/>
      <c r="F2" s="208"/>
      <c r="G2" s="209"/>
    </row>
    <row r="3" spans="1:7" x14ac:dyDescent="0.25">
      <c r="A3" s="204" t="s">
        <v>506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ht="30" x14ac:dyDescent="0.25">
      <c r="A5" s="137" t="s">
        <v>448</v>
      </c>
      <c r="B5" s="7" t="s">
        <v>582</v>
      </c>
      <c r="C5" s="33" t="s">
        <v>583</v>
      </c>
      <c r="D5" s="33" t="s">
        <v>584</v>
      </c>
      <c r="E5" s="33" t="s">
        <v>585</v>
      </c>
      <c r="F5" s="33" t="s">
        <v>586</v>
      </c>
      <c r="G5" s="33" t="s">
        <v>587</v>
      </c>
    </row>
    <row r="6" spans="1:7" ht="15.75" customHeight="1" x14ac:dyDescent="0.25">
      <c r="A6" s="26" t="s">
        <v>467</v>
      </c>
      <c r="B6" s="117">
        <f t="shared" ref="B6:G6" si="0">SUM(B7:B15)</f>
        <v>55147615.469999999</v>
      </c>
      <c r="C6" s="117">
        <f t="shared" si="0"/>
        <v>46783831.509999998</v>
      </c>
      <c r="D6" s="117">
        <f t="shared" si="0"/>
        <v>51075297.269999996</v>
      </c>
      <c r="E6" s="117">
        <f t="shared" si="0"/>
        <v>54133789.159999996</v>
      </c>
      <c r="F6" s="117">
        <f t="shared" si="0"/>
        <v>46140779.009999998</v>
      </c>
      <c r="G6" s="117">
        <f t="shared" si="0"/>
        <v>-66186092.32</v>
      </c>
    </row>
    <row r="7" spans="1:7" x14ac:dyDescent="0.25">
      <c r="A7" s="58" t="s">
        <v>579</v>
      </c>
      <c r="B7" s="75">
        <v>25163864.129999999</v>
      </c>
      <c r="C7" s="75">
        <v>23225179.309999999</v>
      </c>
      <c r="D7" s="75">
        <v>24584535.41</v>
      </c>
      <c r="E7" s="75">
        <v>24448948.109999999</v>
      </c>
      <c r="F7" s="75">
        <v>18902140.32</v>
      </c>
      <c r="G7" s="47">
        <v>-29561596.02</v>
      </c>
    </row>
    <row r="8" spans="1:7" ht="15.75" customHeight="1" x14ac:dyDescent="0.25">
      <c r="A8" s="58" t="s">
        <v>580</v>
      </c>
      <c r="B8" s="75">
        <v>4075200</v>
      </c>
      <c r="C8" s="75">
        <v>3752896.5300000003</v>
      </c>
      <c r="D8" s="75">
        <v>5330786.78</v>
      </c>
      <c r="E8" s="75">
        <v>7258317.0800000001</v>
      </c>
      <c r="F8" s="75">
        <v>7500820.71</v>
      </c>
      <c r="G8" s="47">
        <v>-7338272.0199999996</v>
      </c>
    </row>
    <row r="9" spans="1:7" x14ac:dyDescent="0.25">
      <c r="A9" s="58" t="s">
        <v>470</v>
      </c>
      <c r="B9" s="75">
        <v>17589051.34</v>
      </c>
      <c r="C9" s="75">
        <v>15997861.41</v>
      </c>
      <c r="D9" s="75">
        <v>17311895.02</v>
      </c>
      <c r="E9" s="75">
        <v>17792579.489999998</v>
      </c>
      <c r="F9" s="75">
        <v>15296226.189999999</v>
      </c>
      <c r="G9" s="47">
        <v>-20141296.32</v>
      </c>
    </row>
    <row r="10" spans="1:7" x14ac:dyDescent="0.25">
      <c r="A10" s="58" t="s">
        <v>471</v>
      </c>
      <c r="B10" s="75">
        <v>275500</v>
      </c>
      <c r="C10" s="75">
        <v>367900</v>
      </c>
      <c r="D10" s="75">
        <v>376561.8</v>
      </c>
      <c r="E10" s="75">
        <v>315500</v>
      </c>
      <c r="F10" s="75">
        <v>208055.4</v>
      </c>
      <c r="G10" s="47">
        <v>-305500</v>
      </c>
    </row>
    <row r="11" spans="1:7" x14ac:dyDescent="0.25">
      <c r="A11" s="58" t="s">
        <v>581</v>
      </c>
      <c r="B11" s="75">
        <v>1457900</v>
      </c>
      <c r="C11" s="75">
        <v>2577688.6</v>
      </c>
      <c r="D11" s="75">
        <v>3257405.93</v>
      </c>
      <c r="E11" s="75">
        <v>4077766.11</v>
      </c>
      <c r="F11" s="75">
        <v>3522048.39</v>
      </c>
      <c r="G11" s="47">
        <v>-8020188.46</v>
      </c>
    </row>
    <row r="12" spans="1:7" x14ac:dyDescent="0.25">
      <c r="A12" s="58" t="s">
        <v>473</v>
      </c>
      <c r="B12" s="75">
        <v>6586100</v>
      </c>
      <c r="C12" s="75">
        <v>326322.3</v>
      </c>
      <c r="D12" s="75">
        <v>0</v>
      </c>
      <c r="E12" s="75">
        <v>42155.17</v>
      </c>
      <c r="F12" s="75">
        <v>216099.74</v>
      </c>
      <c r="G12" s="47">
        <v>-646826.48</v>
      </c>
    </row>
    <row r="13" spans="1:7" x14ac:dyDescent="0.25">
      <c r="A13" s="59" t="s">
        <v>474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47">
        <v>0</v>
      </c>
    </row>
    <row r="14" spans="1:7" x14ac:dyDescent="0.25">
      <c r="A14" s="58" t="s">
        <v>475</v>
      </c>
      <c r="B14" s="75">
        <v>0</v>
      </c>
      <c r="C14" s="75">
        <v>535983.35999999999</v>
      </c>
      <c r="D14" s="75">
        <v>214112.33</v>
      </c>
      <c r="E14" s="75">
        <v>198523.2</v>
      </c>
      <c r="F14" s="75">
        <v>495388.26</v>
      </c>
      <c r="G14" s="47">
        <v>-172413.02</v>
      </c>
    </row>
    <row r="15" spans="1:7" x14ac:dyDescent="0.25">
      <c r="A15" s="58" t="s">
        <v>476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47">
        <v>0</v>
      </c>
    </row>
    <row r="16" spans="1:7" x14ac:dyDescent="0.25">
      <c r="A16" s="58"/>
      <c r="B16" s="75"/>
      <c r="C16" s="75"/>
      <c r="D16" s="75"/>
      <c r="E16" s="75"/>
      <c r="F16" s="75"/>
      <c r="G16" s="185"/>
    </row>
    <row r="17" spans="1:7" x14ac:dyDescent="0.25">
      <c r="A17" s="3" t="s">
        <v>477</v>
      </c>
      <c r="B17" s="117">
        <f>SUM(B18:B26)</f>
        <v>0</v>
      </c>
      <c r="C17" s="117">
        <f t="shared" ref="C17:G17" si="1">SUM(C18:C26)</f>
        <v>0</v>
      </c>
      <c r="D17" s="117">
        <f t="shared" si="1"/>
        <v>0</v>
      </c>
      <c r="E17" s="117">
        <f t="shared" si="1"/>
        <v>0</v>
      </c>
      <c r="F17" s="117">
        <f t="shared" si="1"/>
        <v>0</v>
      </c>
      <c r="G17" s="117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47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47">
        <v>0</v>
      </c>
    </row>
    <row r="20" spans="1:7" x14ac:dyDescent="0.25">
      <c r="A20" s="58" t="s">
        <v>470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47">
        <v>0</v>
      </c>
    </row>
    <row r="21" spans="1:7" x14ac:dyDescent="0.25">
      <c r="A21" s="58" t="s">
        <v>471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47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47">
        <v>0</v>
      </c>
    </row>
    <row r="23" spans="1:7" x14ac:dyDescent="0.25">
      <c r="A23" s="59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47">
        <v>0</v>
      </c>
    </row>
    <row r="24" spans="1:7" x14ac:dyDescent="0.25">
      <c r="A24" s="59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47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47">
        <v>0</v>
      </c>
    </row>
    <row r="26" spans="1:7" x14ac:dyDescent="0.2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47">
        <v>0</v>
      </c>
    </row>
    <row r="27" spans="1:7" x14ac:dyDescent="0.25">
      <c r="A27" s="45" t="s">
        <v>576</v>
      </c>
      <c r="B27" s="78"/>
      <c r="C27" s="78"/>
      <c r="D27" s="78"/>
      <c r="E27" s="78"/>
      <c r="F27" s="78"/>
      <c r="G27" s="185"/>
    </row>
    <row r="28" spans="1:7" ht="14.45" customHeight="1" x14ac:dyDescent="0.25">
      <c r="A28" s="3" t="s">
        <v>479</v>
      </c>
      <c r="B28" s="117">
        <f>B17+B6</f>
        <v>55147615.469999999</v>
      </c>
      <c r="C28" s="117">
        <f t="shared" ref="C28:G28" si="2">C17+C6</f>
        <v>46783831.509999998</v>
      </c>
      <c r="D28" s="117">
        <f t="shared" si="2"/>
        <v>51075297.269999996</v>
      </c>
      <c r="E28" s="117">
        <f t="shared" si="2"/>
        <v>54133789.159999996</v>
      </c>
      <c r="F28" s="117">
        <f t="shared" si="2"/>
        <v>46140779.009999998</v>
      </c>
      <c r="G28" s="117">
        <f t="shared" si="2"/>
        <v>-66186092.32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588</v>
      </c>
    </row>
    <row r="32" spans="1:7" x14ac:dyDescent="0.25">
      <c r="A32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F6 B16:F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P21" sqref="P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5" t="s">
        <v>509</v>
      </c>
      <c r="B1" s="187"/>
      <c r="C1" s="187"/>
      <c r="D1" s="187"/>
      <c r="E1" s="187"/>
      <c r="F1" s="187"/>
    </row>
    <row r="2" spans="1:6" x14ac:dyDescent="0.25">
      <c r="A2" s="207" t="str">
        <f>'Formato 1'!A2</f>
        <v>Sistema de Agua Potable y Alcantarillado Municipal de Valle de Santiago</v>
      </c>
      <c r="B2" s="208"/>
      <c r="C2" s="208"/>
      <c r="D2" s="208"/>
      <c r="E2" s="208"/>
      <c r="F2" s="209"/>
    </row>
    <row r="3" spans="1:6" x14ac:dyDescent="0.25">
      <c r="A3" s="204" t="s">
        <v>510</v>
      </c>
      <c r="B3" s="205"/>
      <c r="C3" s="205"/>
      <c r="D3" s="205"/>
      <c r="E3" s="205"/>
      <c r="F3" s="206"/>
    </row>
    <row r="4" spans="1:6" ht="30" x14ac:dyDescent="0.25">
      <c r="A4" s="137" t="s">
        <v>448</v>
      </c>
      <c r="B4" s="7" t="s">
        <v>511</v>
      </c>
      <c r="C4" s="33" t="s">
        <v>512</v>
      </c>
      <c r="D4" s="33" t="s">
        <v>513</v>
      </c>
      <c r="E4" s="33" t="s">
        <v>514</v>
      </c>
      <c r="F4" s="33" t="s">
        <v>515</v>
      </c>
    </row>
    <row r="5" spans="1:6" ht="15.75" customHeight="1" x14ac:dyDescent="0.25">
      <c r="A5" s="141" t="s">
        <v>516</v>
      </c>
      <c r="B5" s="146"/>
      <c r="C5" s="146"/>
      <c r="D5" s="146"/>
      <c r="E5" s="146"/>
      <c r="F5" s="146"/>
    </row>
    <row r="6" spans="1:6" ht="150" x14ac:dyDescent="0.25">
      <c r="A6" s="144" t="s">
        <v>517</v>
      </c>
      <c r="B6" s="143"/>
      <c r="C6" s="170" t="s">
        <v>608</v>
      </c>
      <c r="D6" s="143"/>
      <c r="E6" s="143"/>
      <c r="F6" s="143"/>
    </row>
    <row r="7" spans="1:6" ht="15.75" customHeight="1" x14ac:dyDescent="0.25">
      <c r="A7" s="144" t="s">
        <v>518</v>
      </c>
      <c r="B7" s="143"/>
      <c r="C7" s="143"/>
      <c r="D7" s="143"/>
      <c r="E7" s="143"/>
      <c r="F7" s="143"/>
    </row>
    <row r="8" spans="1:6" x14ac:dyDescent="0.25">
      <c r="A8" s="145"/>
      <c r="B8" s="143"/>
      <c r="C8" s="143"/>
      <c r="D8" s="143"/>
      <c r="E8" s="143"/>
      <c r="F8" s="143"/>
    </row>
    <row r="9" spans="1:6" x14ac:dyDescent="0.25">
      <c r="A9" s="150" t="s">
        <v>519</v>
      </c>
      <c r="B9" s="143"/>
      <c r="C9" s="143"/>
      <c r="D9" s="143"/>
      <c r="E9" s="143"/>
      <c r="F9" s="143"/>
    </row>
    <row r="10" spans="1:6" x14ac:dyDescent="0.25">
      <c r="A10" s="144" t="s">
        <v>520</v>
      </c>
      <c r="B10" s="153"/>
      <c r="C10" s="153"/>
      <c r="D10" s="153"/>
      <c r="E10" s="153"/>
      <c r="F10" s="153"/>
    </row>
    <row r="11" spans="1:6" x14ac:dyDescent="0.25">
      <c r="A11" s="67" t="s">
        <v>521</v>
      </c>
      <c r="B11" s="153"/>
      <c r="C11" s="153"/>
      <c r="D11" s="153"/>
      <c r="E11" s="153"/>
      <c r="F11" s="153"/>
    </row>
    <row r="12" spans="1:6" x14ac:dyDescent="0.25">
      <c r="A12" s="67" t="s">
        <v>522</v>
      </c>
      <c r="B12" s="153"/>
      <c r="C12" s="153"/>
      <c r="D12" s="153"/>
      <c r="E12" s="153"/>
      <c r="F12" s="153"/>
    </row>
    <row r="13" spans="1:6" x14ac:dyDescent="0.25">
      <c r="A13" s="67" t="s">
        <v>523</v>
      </c>
      <c r="B13" s="153"/>
      <c r="C13" s="153"/>
      <c r="D13" s="153"/>
      <c r="E13" s="153"/>
      <c r="F13" s="153"/>
    </row>
    <row r="14" spans="1:6" x14ac:dyDescent="0.25">
      <c r="A14" s="144" t="s">
        <v>524</v>
      </c>
      <c r="B14" s="153"/>
      <c r="C14" s="153"/>
      <c r="D14" s="153"/>
      <c r="E14" s="153"/>
      <c r="F14" s="153"/>
    </row>
    <row r="15" spans="1:6" x14ac:dyDescent="0.25">
      <c r="A15" s="67" t="s">
        <v>521</v>
      </c>
      <c r="B15" s="153"/>
      <c r="C15" s="153"/>
      <c r="D15" s="153"/>
      <c r="E15" s="153"/>
      <c r="F15" s="153"/>
    </row>
    <row r="16" spans="1:6" x14ac:dyDescent="0.25">
      <c r="A16" s="67" t="s">
        <v>522</v>
      </c>
      <c r="B16" s="154"/>
      <c r="C16" s="154"/>
      <c r="D16" s="154"/>
      <c r="E16" s="154"/>
      <c r="F16" s="154"/>
    </row>
    <row r="17" spans="1:6" x14ac:dyDescent="0.25">
      <c r="A17" s="67" t="s">
        <v>523</v>
      </c>
      <c r="B17" s="155"/>
      <c r="C17" s="155"/>
      <c r="D17" s="155"/>
      <c r="E17" s="155"/>
      <c r="F17" s="155"/>
    </row>
    <row r="18" spans="1:6" x14ac:dyDescent="0.25">
      <c r="A18" s="144" t="s">
        <v>525</v>
      </c>
      <c r="B18" s="155"/>
      <c r="C18" s="155"/>
      <c r="D18" s="155"/>
      <c r="E18" s="155"/>
      <c r="F18" s="155"/>
    </row>
    <row r="19" spans="1:6" x14ac:dyDescent="0.25">
      <c r="A19" s="144" t="s">
        <v>526</v>
      </c>
      <c r="B19" s="155"/>
      <c r="C19" s="155"/>
      <c r="D19" s="155"/>
      <c r="E19" s="155"/>
      <c r="F19" s="155"/>
    </row>
    <row r="20" spans="1:6" x14ac:dyDescent="0.25">
      <c r="A20" s="144" t="s">
        <v>527</v>
      </c>
      <c r="B20" s="156"/>
      <c r="C20" s="156"/>
      <c r="D20" s="156"/>
      <c r="E20" s="156"/>
      <c r="F20" s="156"/>
    </row>
    <row r="21" spans="1:6" x14ac:dyDescent="0.25">
      <c r="A21" s="144" t="s">
        <v>528</v>
      </c>
      <c r="B21" s="156"/>
      <c r="C21" s="156"/>
      <c r="D21" s="156"/>
      <c r="E21" s="156"/>
      <c r="F21" s="156"/>
    </row>
    <row r="22" spans="1:6" x14ac:dyDescent="0.25">
      <c r="A22" s="144" t="s">
        <v>529</v>
      </c>
      <c r="B22" s="156"/>
      <c r="C22" s="156"/>
      <c r="D22" s="156"/>
      <c r="E22" s="156"/>
      <c r="F22" s="156"/>
    </row>
    <row r="23" spans="1:6" x14ac:dyDescent="0.25">
      <c r="A23" s="144" t="s">
        <v>530</v>
      </c>
      <c r="B23" s="156"/>
      <c r="C23" s="156"/>
      <c r="D23" s="156"/>
      <c r="E23" s="156"/>
      <c r="F23" s="156"/>
    </row>
    <row r="24" spans="1:6" x14ac:dyDescent="0.25">
      <c r="A24" s="144" t="s">
        <v>531</v>
      </c>
      <c r="B24" s="148"/>
      <c r="C24" s="148"/>
      <c r="D24" s="148"/>
      <c r="E24" s="148"/>
      <c r="F24" s="148"/>
    </row>
    <row r="25" spans="1:6" x14ac:dyDescent="0.25">
      <c r="A25" s="144" t="s">
        <v>532</v>
      </c>
      <c r="B25" s="148"/>
      <c r="C25" s="148"/>
      <c r="D25" s="148"/>
      <c r="E25" s="148"/>
      <c r="F25" s="148"/>
    </row>
    <row r="26" spans="1:6" x14ac:dyDescent="0.25">
      <c r="A26" s="145"/>
      <c r="B26" s="149"/>
      <c r="C26" s="149"/>
      <c r="D26" s="149"/>
      <c r="E26" s="149"/>
      <c r="F26" s="149"/>
    </row>
    <row r="27" spans="1:6" ht="14.45" customHeight="1" x14ac:dyDescent="0.25">
      <c r="A27" s="150" t="s">
        <v>533</v>
      </c>
      <c r="B27" s="147"/>
      <c r="C27" s="147"/>
      <c r="D27" s="147"/>
      <c r="E27" s="147"/>
      <c r="F27" s="147"/>
    </row>
    <row r="28" spans="1:6" x14ac:dyDescent="0.25">
      <c r="A28" s="144" t="s">
        <v>534</v>
      </c>
      <c r="B28" s="90"/>
      <c r="C28" s="90"/>
      <c r="D28" s="90"/>
      <c r="E28" s="90"/>
      <c r="F28" s="90"/>
    </row>
    <row r="29" spans="1:6" x14ac:dyDescent="0.25">
      <c r="A29" s="140"/>
      <c r="B29" s="53"/>
      <c r="C29" s="53"/>
      <c r="D29" s="53"/>
      <c r="E29" s="53"/>
      <c r="F29" s="53"/>
    </row>
    <row r="30" spans="1:6" x14ac:dyDescent="0.25">
      <c r="A30" s="151" t="s">
        <v>535</v>
      </c>
      <c r="B30" s="53"/>
      <c r="C30" s="53"/>
      <c r="D30" s="53"/>
      <c r="E30" s="53"/>
      <c r="F30" s="53"/>
    </row>
    <row r="31" spans="1:6" x14ac:dyDescent="0.25">
      <c r="A31" s="152" t="s">
        <v>520</v>
      </c>
      <c r="B31" s="90"/>
      <c r="C31" s="90"/>
      <c r="D31" s="90"/>
      <c r="E31" s="90"/>
      <c r="F31" s="90"/>
    </row>
    <row r="32" spans="1:6" x14ac:dyDescent="0.25">
      <c r="A32" s="152" t="s">
        <v>524</v>
      </c>
      <c r="B32" s="90"/>
      <c r="C32" s="90"/>
      <c r="D32" s="90"/>
      <c r="E32" s="90"/>
      <c r="F32" s="90"/>
    </row>
    <row r="33" spans="1:6" x14ac:dyDescent="0.25">
      <c r="A33" s="152" t="s">
        <v>536</v>
      </c>
      <c r="B33" s="90"/>
      <c r="C33" s="90"/>
      <c r="D33" s="90"/>
      <c r="E33" s="90"/>
      <c r="F33" s="90"/>
    </row>
    <row r="34" spans="1:6" x14ac:dyDescent="0.25">
      <c r="A34" s="140"/>
      <c r="B34" s="53"/>
      <c r="C34" s="53"/>
      <c r="D34" s="53"/>
      <c r="E34" s="53"/>
      <c r="F34" s="53"/>
    </row>
    <row r="35" spans="1:6" x14ac:dyDescent="0.25">
      <c r="A35" s="151" t="s">
        <v>537</v>
      </c>
      <c r="B35" s="53"/>
      <c r="C35" s="53"/>
      <c r="D35" s="53"/>
      <c r="E35" s="53"/>
      <c r="F35" s="53"/>
    </row>
    <row r="36" spans="1:6" x14ac:dyDescent="0.25">
      <c r="A36" s="152" t="s">
        <v>538</v>
      </c>
      <c r="B36" s="53"/>
      <c r="C36" s="53"/>
      <c r="D36" s="53"/>
      <c r="E36" s="53"/>
      <c r="F36" s="53"/>
    </row>
    <row r="37" spans="1:6" x14ac:dyDescent="0.25">
      <c r="A37" s="152" t="s">
        <v>539</v>
      </c>
      <c r="B37" s="53"/>
      <c r="C37" s="53"/>
      <c r="D37" s="53"/>
      <c r="E37" s="53"/>
      <c r="F37" s="53"/>
    </row>
    <row r="38" spans="1:6" x14ac:dyDescent="0.25">
      <c r="A38" s="152" t="s">
        <v>540</v>
      </c>
      <c r="B38" s="53"/>
      <c r="C38" s="53"/>
      <c r="D38" s="53"/>
      <c r="E38" s="53"/>
      <c r="F38" s="53"/>
    </row>
    <row r="39" spans="1:6" x14ac:dyDescent="0.25">
      <c r="A39" s="140"/>
      <c r="B39" s="53"/>
      <c r="C39" s="53"/>
      <c r="D39" s="53"/>
      <c r="E39" s="53"/>
      <c r="F39" s="53"/>
    </row>
    <row r="40" spans="1:6" x14ac:dyDescent="0.25">
      <c r="A40" s="151" t="s">
        <v>541</v>
      </c>
      <c r="B40" s="53"/>
      <c r="C40" s="53"/>
      <c r="D40" s="53"/>
      <c r="E40" s="53"/>
      <c r="F40" s="53"/>
    </row>
    <row r="41" spans="1:6" x14ac:dyDescent="0.25">
      <c r="A41" s="140"/>
      <c r="B41" s="53"/>
      <c r="C41" s="53"/>
      <c r="D41" s="53"/>
      <c r="E41" s="53"/>
      <c r="F41" s="53"/>
    </row>
    <row r="42" spans="1:6" x14ac:dyDescent="0.25">
      <c r="A42" s="151" t="s">
        <v>542</v>
      </c>
      <c r="B42" s="53"/>
      <c r="C42" s="53"/>
      <c r="D42" s="53"/>
      <c r="E42" s="53"/>
      <c r="F42" s="53"/>
    </row>
    <row r="43" spans="1:6" x14ac:dyDescent="0.25">
      <c r="A43" s="152" t="s">
        <v>543</v>
      </c>
      <c r="B43" s="90"/>
      <c r="C43" s="90"/>
      <c r="D43" s="90"/>
      <c r="E43" s="90"/>
      <c r="F43" s="90"/>
    </row>
    <row r="44" spans="1:6" x14ac:dyDescent="0.25">
      <c r="A44" s="152" t="s">
        <v>544</v>
      </c>
      <c r="B44" s="90"/>
      <c r="C44" s="90"/>
      <c r="D44" s="90"/>
      <c r="E44" s="90"/>
      <c r="F44" s="90"/>
    </row>
    <row r="45" spans="1:6" x14ac:dyDescent="0.25">
      <c r="A45" s="152" t="s">
        <v>545</v>
      </c>
      <c r="B45" s="90"/>
      <c r="C45" s="90"/>
      <c r="D45" s="90"/>
      <c r="E45" s="90"/>
      <c r="F45" s="90"/>
    </row>
    <row r="46" spans="1:6" x14ac:dyDescent="0.25">
      <c r="A46" s="140"/>
      <c r="B46" s="53"/>
      <c r="C46" s="53"/>
      <c r="D46" s="53"/>
      <c r="E46" s="53"/>
      <c r="F46" s="53"/>
    </row>
    <row r="47" spans="1:6" ht="30" x14ac:dyDescent="0.25">
      <c r="A47" s="151" t="s">
        <v>546</v>
      </c>
      <c r="B47" s="53"/>
      <c r="C47" s="53"/>
      <c r="D47" s="53"/>
      <c r="E47" s="53"/>
      <c r="F47" s="53"/>
    </row>
    <row r="48" spans="1:6" x14ac:dyDescent="0.25">
      <c r="A48" s="152" t="s">
        <v>544</v>
      </c>
      <c r="B48" s="90"/>
      <c r="C48" s="90"/>
      <c r="D48" s="90"/>
      <c r="E48" s="90"/>
      <c r="F48" s="90"/>
    </row>
    <row r="49" spans="1:6" x14ac:dyDescent="0.25">
      <c r="A49" s="152" t="s">
        <v>545</v>
      </c>
      <c r="B49" s="90"/>
      <c r="C49" s="90"/>
      <c r="D49" s="90"/>
      <c r="E49" s="90"/>
      <c r="F49" s="90"/>
    </row>
    <row r="50" spans="1:6" x14ac:dyDescent="0.25">
      <c r="A50" s="140"/>
      <c r="B50" s="53"/>
      <c r="C50" s="53"/>
      <c r="D50" s="53"/>
      <c r="E50" s="53"/>
      <c r="F50" s="53"/>
    </row>
    <row r="51" spans="1:6" x14ac:dyDescent="0.25">
      <c r="A51" s="151" t="s">
        <v>547</v>
      </c>
      <c r="B51" s="53"/>
      <c r="C51" s="53"/>
      <c r="D51" s="53"/>
      <c r="E51" s="53"/>
      <c r="F51" s="53"/>
    </row>
    <row r="52" spans="1:6" x14ac:dyDescent="0.25">
      <c r="A52" s="152" t="s">
        <v>544</v>
      </c>
      <c r="B52" s="90"/>
      <c r="C52" s="90"/>
      <c r="D52" s="90"/>
      <c r="E52" s="90"/>
      <c r="F52" s="90"/>
    </row>
    <row r="53" spans="1:6" x14ac:dyDescent="0.25">
      <c r="A53" s="152" t="s">
        <v>545</v>
      </c>
      <c r="B53" s="90"/>
      <c r="C53" s="90"/>
      <c r="D53" s="90"/>
      <c r="E53" s="90"/>
      <c r="F53" s="90"/>
    </row>
    <row r="54" spans="1:6" x14ac:dyDescent="0.25">
      <c r="A54" s="152" t="s">
        <v>548</v>
      </c>
      <c r="B54" s="90"/>
      <c r="C54" s="90"/>
      <c r="D54" s="90"/>
      <c r="E54" s="90"/>
      <c r="F54" s="90"/>
    </row>
    <row r="55" spans="1:6" x14ac:dyDescent="0.25">
      <c r="A55" s="140"/>
      <c r="B55" s="53"/>
      <c r="C55" s="53"/>
      <c r="D55" s="53"/>
      <c r="E55" s="53"/>
      <c r="F55" s="53"/>
    </row>
    <row r="56" spans="1:6" x14ac:dyDescent="0.25">
      <c r="A56" s="151" t="s">
        <v>549</v>
      </c>
      <c r="B56" s="53"/>
      <c r="C56" s="53"/>
      <c r="D56" s="53"/>
      <c r="E56" s="53"/>
      <c r="F56" s="53"/>
    </row>
    <row r="57" spans="1:6" x14ac:dyDescent="0.25">
      <c r="A57" s="152" t="s">
        <v>544</v>
      </c>
      <c r="B57" s="90"/>
      <c r="C57" s="90"/>
      <c r="D57" s="90"/>
      <c r="E57" s="90"/>
      <c r="F57" s="90"/>
    </row>
    <row r="58" spans="1:6" x14ac:dyDescent="0.25">
      <c r="A58" s="152" t="s">
        <v>545</v>
      </c>
      <c r="B58" s="90"/>
      <c r="C58" s="90"/>
      <c r="D58" s="90"/>
      <c r="E58" s="90"/>
      <c r="F58" s="90"/>
    </row>
    <row r="59" spans="1:6" x14ac:dyDescent="0.25">
      <c r="A59" s="140"/>
      <c r="B59" s="53"/>
      <c r="C59" s="53"/>
      <c r="D59" s="53"/>
      <c r="E59" s="53"/>
      <c r="F59" s="53"/>
    </row>
    <row r="60" spans="1:6" x14ac:dyDescent="0.25">
      <c r="A60" s="151" t="s">
        <v>550</v>
      </c>
      <c r="B60" s="53"/>
      <c r="C60" s="53"/>
      <c r="D60" s="53"/>
      <c r="E60" s="53"/>
      <c r="F60" s="53"/>
    </row>
    <row r="61" spans="1:6" x14ac:dyDescent="0.25">
      <c r="A61" s="152" t="s">
        <v>551</v>
      </c>
      <c r="B61" s="139"/>
      <c r="C61" s="139"/>
      <c r="D61" s="139"/>
      <c r="E61" s="139"/>
      <c r="F61" s="139"/>
    </row>
    <row r="62" spans="1:6" x14ac:dyDescent="0.25">
      <c r="A62" s="152" t="s">
        <v>552</v>
      </c>
      <c r="B62" s="157"/>
      <c r="C62" s="157"/>
      <c r="D62" s="157"/>
      <c r="E62" s="157"/>
      <c r="F62" s="157"/>
    </row>
    <row r="63" spans="1:6" x14ac:dyDescent="0.25">
      <c r="A63" s="140"/>
      <c r="B63" s="139"/>
      <c r="C63" s="139"/>
      <c r="D63" s="139"/>
      <c r="E63" s="139"/>
      <c r="F63" s="139"/>
    </row>
    <row r="64" spans="1:6" x14ac:dyDescent="0.25">
      <c r="A64" s="151" t="s">
        <v>553</v>
      </c>
      <c r="B64" s="139"/>
      <c r="C64" s="139"/>
      <c r="D64" s="139"/>
      <c r="E64" s="139"/>
      <c r="F64" s="139"/>
    </row>
    <row r="65" spans="1:6" x14ac:dyDescent="0.25">
      <c r="A65" s="152" t="s">
        <v>554</v>
      </c>
      <c r="B65" s="139"/>
      <c r="C65" s="139"/>
      <c r="D65" s="139"/>
      <c r="E65" s="139"/>
      <c r="F65" s="139"/>
    </row>
    <row r="66" spans="1:6" x14ac:dyDescent="0.25">
      <c r="A66" s="152" t="s">
        <v>555</v>
      </c>
      <c r="B66" s="140"/>
      <c r="C66" s="53"/>
      <c r="D66" s="140"/>
      <c r="E66" s="140"/>
      <c r="F66" s="140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2" t="s">
        <v>445</v>
      </c>
      <c r="B1" s="212"/>
      <c r="C1" s="212"/>
      <c r="D1" s="212"/>
      <c r="E1" s="212"/>
      <c r="F1" s="212"/>
      <c r="G1" s="212"/>
    </row>
    <row r="2" spans="1:7" x14ac:dyDescent="0.25">
      <c r="A2" s="126" t="str">
        <f>'Formato 1'!A2</f>
        <v>Sistema de Agua Potable y Alcantarillado Municipal de Valle de Santiago</v>
      </c>
      <c r="B2" s="127"/>
      <c r="C2" s="127"/>
      <c r="D2" s="127"/>
      <c r="E2" s="127"/>
      <c r="F2" s="127"/>
      <c r="G2" s="128"/>
    </row>
    <row r="3" spans="1:7" x14ac:dyDescent="0.25">
      <c r="A3" s="129" t="s">
        <v>446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447</v>
      </c>
      <c r="B5" s="130"/>
      <c r="C5" s="130"/>
      <c r="D5" s="130"/>
      <c r="E5" s="130"/>
      <c r="F5" s="130"/>
      <c r="G5" s="131"/>
    </row>
    <row r="6" spans="1:7" x14ac:dyDescent="0.25">
      <c r="A6" s="210" t="s">
        <v>448</v>
      </c>
      <c r="B6" s="36">
        <v>2022</v>
      </c>
      <c r="C6" s="210">
        <f>+B6+1</f>
        <v>2023</v>
      </c>
      <c r="D6" s="210">
        <f>+C6+1</f>
        <v>2024</v>
      </c>
      <c r="E6" s="210">
        <f>+D6+1</f>
        <v>2025</v>
      </c>
      <c r="F6" s="210">
        <f>+E6+1</f>
        <v>2026</v>
      </c>
      <c r="G6" s="210">
        <f>+F6+1</f>
        <v>2027</v>
      </c>
    </row>
    <row r="7" spans="1:7" ht="83.25" customHeight="1" x14ac:dyDescent="0.25">
      <c r="A7" s="211"/>
      <c r="B7" s="70" t="s">
        <v>449</v>
      </c>
      <c r="C7" s="211"/>
      <c r="D7" s="211"/>
      <c r="E7" s="211"/>
      <c r="F7" s="211"/>
      <c r="G7" s="211"/>
    </row>
    <row r="8" spans="1:7" ht="30" x14ac:dyDescent="0.25">
      <c r="A8" s="71" t="s">
        <v>450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258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289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3" t="s">
        <v>464</v>
      </c>
      <c r="B1" s="213"/>
      <c r="C1" s="213"/>
      <c r="D1" s="213"/>
      <c r="E1" s="213"/>
      <c r="F1" s="213"/>
      <c r="G1" s="213"/>
    </row>
    <row r="2" spans="1:7" x14ac:dyDescent="0.25">
      <c r="A2" s="126" t="str">
        <f>'Formato 1'!A2</f>
        <v>Sistema de Agua Potable y Alcantarillado Municipal de Valle de Santiago</v>
      </c>
      <c r="B2" s="127"/>
      <c r="C2" s="127"/>
      <c r="D2" s="127"/>
      <c r="E2" s="127"/>
      <c r="F2" s="127"/>
      <c r="G2" s="128"/>
    </row>
    <row r="3" spans="1:7" x14ac:dyDescent="0.25">
      <c r="A3" s="111" t="s">
        <v>465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447</v>
      </c>
      <c r="B5" s="112"/>
      <c r="C5" s="112"/>
      <c r="D5" s="112"/>
      <c r="E5" s="112"/>
      <c r="F5" s="112"/>
      <c r="G5" s="113"/>
    </row>
    <row r="6" spans="1:7" x14ac:dyDescent="0.25">
      <c r="A6" s="214" t="s">
        <v>466</v>
      </c>
      <c r="B6" s="36">
        <v>2022</v>
      </c>
      <c r="C6" s="210">
        <f>+B6+1</f>
        <v>2023</v>
      </c>
      <c r="D6" s="210">
        <f>+C6+1</f>
        <v>2024</v>
      </c>
      <c r="E6" s="210">
        <f>+D6+1</f>
        <v>2025</v>
      </c>
      <c r="F6" s="210">
        <f>+E6+1</f>
        <v>2026</v>
      </c>
      <c r="G6" s="210">
        <f>+F6+1</f>
        <v>2027</v>
      </c>
    </row>
    <row r="7" spans="1:7" ht="57.75" customHeight="1" x14ac:dyDescent="0.25">
      <c r="A7" s="215"/>
      <c r="B7" s="37" t="s">
        <v>449</v>
      </c>
      <c r="C7" s="211"/>
      <c r="D7" s="211"/>
      <c r="E7" s="211"/>
      <c r="F7" s="211"/>
      <c r="G7" s="211"/>
    </row>
    <row r="8" spans="1:7" x14ac:dyDescent="0.25">
      <c r="A8" s="26" t="s">
        <v>467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476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479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3" t="s">
        <v>480</v>
      </c>
      <c r="B1" s="213"/>
      <c r="C1" s="213"/>
      <c r="D1" s="213"/>
      <c r="E1" s="213"/>
      <c r="F1" s="213"/>
      <c r="G1" s="213"/>
    </row>
    <row r="2" spans="1:7" x14ac:dyDescent="0.25">
      <c r="A2" s="126" t="str">
        <f>'Formato 1'!A2</f>
        <v>Sistema de Agua Potable y Alcantarillado Municipal de Valle de Santiago</v>
      </c>
      <c r="B2" s="127"/>
      <c r="C2" s="127"/>
      <c r="D2" s="127"/>
      <c r="E2" s="127"/>
      <c r="F2" s="127"/>
      <c r="G2" s="128"/>
    </row>
    <row r="3" spans="1:7" x14ac:dyDescent="0.25">
      <c r="A3" s="111" t="s">
        <v>481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17" t="s">
        <v>448</v>
      </c>
      <c r="B5" s="218">
        <v>2017</v>
      </c>
      <c r="C5" s="218">
        <f>+B5+1</f>
        <v>2018</v>
      </c>
      <c r="D5" s="218">
        <f>+C5+1</f>
        <v>2019</v>
      </c>
      <c r="E5" s="218">
        <f>+D5+1</f>
        <v>2020</v>
      </c>
      <c r="F5" s="218">
        <f>+E5+1</f>
        <v>2021</v>
      </c>
      <c r="G5" s="36">
        <f>+F5+1</f>
        <v>2022</v>
      </c>
    </row>
    <row r="6" spans="1:7" ht="32.25" x14ac:dyDescent="0.25">
      <c r="A6" s="194"/>
      <c r="B6" s="219"/>
      <c r="C6" s="219"/>
      <c r="D6" s="219"/>
      <c r="E6" s="219"/>
      <c r="F6" s="219"/>
      <c r="G6" s="37" t="s">
        <v>482</v>
      </c>
    </row>
    <row r="7" spans="1:7" x14ac:dyDescent="0.25">
      <c r="A7" s="62" t="s">
        <v>450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493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500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289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6" t="s">
        <v>503</v>
      </c>
      <c r="B39" s="216"/>
      <c r="C39" s="216"/>
      <c r="D39" s="216"/>
      <c r="E39" s="216"/>
      <c r="F39" s="216"/>
      <c r="G39" s="216"/>
    </row>
    <row r="40" spans="1:7" x14ac:dyDescent="0.25">
      <c r="A40" s="216" t="s">
        <v>504</v>
      </c>
      <c r="B40" s="216"/>
      <c r="C40" s="216"/>
      <c r="D40" s="216"/>
      <c r="E40" s="216"/>
      <c r="F40" s="216"/>
      <c r="G40" s="21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3" t="s">
        <v>505</v>
      </c>
      <c r="B1" s="213"/>
      <c r="C1" s="213"/>
      <c r="D1" s="213"/>
      <c r="E1" s="213"/>
      <c r="F1" s="213"/>
      <c r="G1" s="213"/>
    </row>
    <row r="2" spans="1:7" x14ac:dyDescent="0.25">
      <c r="A2" s="126" t="str">
        <f>'Formato 1'!A2</f>
        <v>Sistema de Agua Potable y Alcantarillado Municipal de Valle de Santiago</v>
      </c>
      <c r="B2" s="127"/>
      <c r="C2" s="127"/>
      <c r="D2" s="127"/>
      <c r="E2" s="127"/>
      <c r="F2" s="127"/>
      <c r="G2" s="128"/>
    </row>
    <row r="3" spans="1:7" x14ac:dyDescent="0.25">
      <c r="A3" s="111" t="s">
        <v>506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20" t="s">
        <v>466</v>
      </c>
      <c r="B5" s="218">
        <v>2017</v>
      </c>
      <c r="C5" s="218">
        <f>+B5+1</f>
        <v>2018</v>
      </c>
      <c r="D5" s="218">
        <f>+C5+1</f>
        <v>2019</v>
      </c>
      <c r="E5" s="218">
        <f>+D5+1</f>
        <v>2020</v>
      </c>
      <c r="F5" s="218">
        <f>+E5+1</f>
        <v>2021</v>
      </c>
      <c r="G5" s="36">
        <v>2022</v>
      </c>
    </row>
    <row r="6" spans="1:7" ht="48.75" customHeight="1" x14ac:dyDescent="0.25">
      <c r="A6" s="221"/>
      <c r="B6" s="219"/>
      <c r="C6" s="219"/>
      <c r="D6" s="219"/>
      <c r="E6" s="219"/>
      <c r="F6" s="219"/>
      <c r="G6" s="37" t="s">
        <v>507</v>
      </c>
    </row>
    <row r="7" spans="1:7" x14ac:dyDescent="0.25">
      <c r="A7" s="26" t="s">
        <v>467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508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6" t="s">
        <v>503</v>
      </c>
      <c r="B32" s="216"/>
      <c r="C32" s="216"/>
      <c r="D32" s="216"/>
      <c r="E32" s="216"/>
      <c r="F32" s="216"/>
      <c r="G32" s="216"/>
    </row>
    <row r="33" spans="1:7" x14ac:dyDescent="0.25">
      <c r="A33" s="216" t="s">
        <v>504</v>
      </c>
      <c r="B33" s="216"/>
      <c r="C33" s="216"/>
      <c r="D33" s="216"/>
      <c r="E33" s="216"/>
      <c r="F33" s="216"/>
      <c r="G33" s="21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2" t="s">
        <v>509</v>
      </c>
      <c r="B1" s="222"/>
      <c r="C1" s="222"/>
      <c r="D1" s="222"/>
      <c r="E1" s="222"/>
      <c r="F1" s="222"/>
    </row>
    <row r="2" spans="1:6" ht="20.100000000000001" customHeight="1" x14ac:dyDescent="0.25">
      <c r="A2" s="108" t="str">
        <f>'Formato 1'!A2</f>
        <v>Sistema de Agua Potable y Alcantarillado Municipal de Valle de Santiago</v>
      </c>
      <c r="B2" s="132"/>
      <c r="C2" s="132"/>
      <c r="D2" s="132"/>
      <c r="E2" s="132"/>
      <c r="F2" s="133"/>
    </row>
    <row r="3" spans="1:6" ht="29.25" customHeight="1" x14ac:dyDescent="0.25">
      <c r="A3" s="134" t="s">
        <v>510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511</v>
      </c>
      <c r="C4" s="119" t="s">
        <v>512</v>
      </c>
      <c r="D4" s="119" t="s">
        <v>513</v>
      </c>
      <c r="E4" s="119" t="s">
        <v>514</v>
      </c>
      <c r="F4" s="119" t="s">
        <v>515</v>
      </c>
    </row>
    <row r="5" spans="1:6" ht="12.75" customHeight="1" x14ac:dyDescent="0.25">
      <c r="A5" s="18" t="s">
        <v>516</v>
      </c>
      <c r="B5" s="53"/>
      <c r="C5" s="53"/>
      <c r="D5" s="53"/>
      <c r="E5" s="53"/>
      <c r="F5" s="53"/>
    </row>
    <row r="6" spans="1:6" ht="30" x14ac:dyDescent="0.25">
      <c r="A6" s="59" t="s">
        <v>517</v>
      </c>
      <c r="B6" s="60"/>
      <c r="C6" s="60"/>
      <c r="D6" s="60"/>
      <c r="E6" s="60"/>
      <c r="F6" s="60"/>
    </row>
    <row r="7" spans="1:6" ht="15" x14ac:dyDescent="0.25">
      <c r="A7" s="59" t="s">
        <v>518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519</v>
      </c>
      <c r="B9" s="45"/>
      <c r="C9" s="45"/>
      <c r="D9" s="45"/>
      <c r="E9" s="45"/>
      <c r="F9" s="45"/>
    </row>
    <row r="10" spans="1:6" ht="15" x14ac:dyDescent="0.25">
      <c r="A10" s="59" t="s">
        <v>520</v>
      </c>
      <c r="B10" s="60"/>
      <c r="C10" s="60"/>
      <c r="D10" s="60"/>
      <c r="E10" s="60"/>
      <c r="F10" s="60"/>
    </row>
    <row r="11" spans="1:6" ht="15" x14ac:dyDescent="0.25">
      <c r="A11" s="80" t="s">
        <v>521</v>
      </c>
      <c r="B11" s="60"/>
      <c r="C11" s="60"/>
      <c r="D11" s="60"/>
      <c r="E11" s="60"/>
      <c r="F11" s="60"/>
    </row>
    <row r="12" spans="1:6" ht="15" x14ac:dyDescent="0.25">
      <c r="A12" s="80" t="s">
        <v>522</v>
      </c>
      <c r="B12" s="60"/>
      <c r="C12" s="60"/>
      <c r="D12" s="60"/>
      <c r="E12" s="60"/>
      <c r="F12" s="60"/>
    </row>
    <row r="13" spans="1:6" ht="15" x14ac:dyDescent="0.25">
      <c r="A13" s="80" t="s">
        <v>523</v>
      </c>
      <c r="B13" s="60"/>
      <c r="C13" s="60"/>
      <c r="D13" s="60"/>
      <c r="E13" s="60"/>
      <c r="F13" s="60"/>
    </row>
    <row r="14" spans="1:6" ht="15" x14ac:dyDescent="0.25">
      <c r="A14" s="59" t="s">
        <v>524</v>
      </c>
      <c r="B14" s="60"/>
      <c r="C14" s="60"/>
      <c r="D14" s="60"/>
      <c r="E14" s="60"/>
      <c r="F14" s="60"/>
    </row>
    <row r="15" spans="1:6" ht="15" x14ac:dyDescent="0.25">
      <c r="A15" s="80" t="s">
        <v>521</v>
      </c>
      <c r="B15" s="60"/>
      <c r="C15" s="60"/>
      <c r="D15" s="60"/>
      <c r="E15" s="60"/>
      <c r="F15" s="60"/>
    </row>
    <row r="16" spans="1:6" ht="15" x14ac:dyDescent="0.25">
      <c r="A16" s="80" t="s">
        <v>522</v>
      </c>
      <c r="B16" s="60"/>
      <c r="C16" s="60"/>
      <c r="D16" s="60"/>
      <c r="E16" s="60"/>
      <c r="F16" s="60"/>
    </row>
    <row r="17" spans="1:6" ht="15" x14ac:dyDescent="0.25">
      <c r="A17" s="80" t="s">
        <v>523</v>
      </c>
      <c r="B17" s="60"/>
      <c r="C17" s="60"/>
      <c r="D17" s="60"/>
      <c r="E17" s="60"/>
      <c r="F17" s="60"/>
    </row>
    <row r="18" spans="1:6" ht="15" x14ac:dyDescent="0.25">
      <c r="A18" s="59" t="s">
        <v>525</v>
      </c>
      <c r="B18" s="120"/>
      <c r="C18" s="60"/>
      <c r="D18" s="60"/>
      <c r="E18" s="60"/>
      <c r="F18" s="60"/>
    </row>
    <row r="19" spans="1:6" ht="15" x14ac:dyDescent="0.25">
      <c r="A19" s="59" t="s">
        <v>526</v>
      </c>
      <c r="B19" s="60"/>
      <c r="C19" s="60"/>
      <c r="D19" s="60"/>
      <c r="E19" s="60"/>
      <c r="F19" s="60"/>
    </row>
    <row r="20" spans="1:6" ht="30" x14ac:dyDescent="0.25">
      <c r="A20" s="59" t="s">
        <v>527</v>
      </c>
      <c r="B20" s="121"/>
      <c r="C20" s="121"/>
      <c r="D20" s="121"/>
      <c r="E20" s="121"/>
      <c r="F20" s="121"/>
    </row>
    <row r="21" spans="1:6" ht="30" x14ac:dyDescent="0.25">
      <c r="A21" s="59" t="s">
        <v>528</v>
      </c>
      <c r="B21" s="121"/>
      <c r="C21" s="121"/>
      <c r="D21" s="121"/>
      <c r="E21" s="121"/>
      <c r="F21" s="121"/>
    </row>
    <row r="22" spans="1:6" ht="30" x14ac:dyDescent="0.25">
      <c r="A22" s="59" t="s">
        <v>529</v>
      </c>
      <c r="B22" s="121"/>
      <c r="C22" s="121"/>
      <c r="D22" s="121"/>
      <c r="E22" s="121"/>
      <c r="F22" s="121"/>
    </row>
    <row r="23" spans="1:6" ht="15" x14ac:dyDescent="0.25">
      <c r="A23" s="59" t="s">
        <v>530</v>
      </c>
      <c r="B23" s="121"/>
      <c r="C23" s="121"/>
      <c r="D23" s="121"/>
      <c r="E23" s="121"/>
      <c r="F23" s="121"/>
    </row>
    <row r="24" spans="1:6" ht="15" x14ac:dyDescent="0.25">
      <c r="A24" s="59" t="s">
        <v>531</v>
      </c>
      <c r="B24" s="122"/>
      <c r="C24" s="60"/>
      <c r="D24" s="60"/>
      <c r="E24" s="60"/>
      <c r="F24" s="60"/>
    </row>
    <row r="25" spans="1:6" ht="15" x14ac:dyDescent="0.25">
      <c r="A25" s="59" t="s">
        <v>532</v>
      </c>
      <c r="B25" s="122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533</v>
      </c>
      <c r="B27" s="45"/>
      <c r="C27" s="45"/>
      <c r="D27" s="45"/>
      <c r="E27" s="45"/>
      <c r="F27" s="45"/>
    </row>
    <row r="28" spans="1:6" ht="15" x14ac:dyDescent="0.25">
      <c r="A28" s="59" t="s">
        <v>534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535</v>
      </c>
      <c r="B30" s="45"/>
      <c r="C30" s="45"/>
      <c r="D30" s="45"/>
      <c r="E30" s="45"/>
      <c r="F30" s="45"/>
    </row>
    <row r="31" spans="1:6" ht="15" x14ac:dyDescent="0.25">
      <c r="A31" s="59" t="s">
        <v>520</v>
      </c>
      <c r="B31" s="60"/>
      <c r="C31" s="60"/>
      <c r="D31" s="60"/>
      <c r="E31" s="60"/>
      <c r="F31" s="60"/>
    </row>
    <row r="32" spans="1:6" ht="15" x14ac:dyDescent="0.25">
      <c r="A32" s="59" t="s">
        <v>524</v>
      </c>
      <c r="B32" s="60"/>
      <c r="C32" s="60"/>
      <c r="D32" s="60"/>
      <c r="E32" s="60"/>
      <c r="F32" s="60"/>
    </row>
    <row r="33" spans="1:6" ht="15" x14ac:dyDescent="0.25">
      <c r="A33" s="59" t="s">
        <v>536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537</v>
      </c>
      <c r="B35" s="45"/>
      <c r="C35" s="45"/>
      <c r="D35" s="45"/>
      <c r="E35" s="45"/>
      <c r="F35" s="45"/>
    </row>
    <row r="36" spans="1:6" ht="15" x14ac:dyDescent="0.25">
      <c r="A36" s="59" t="s">
        <v>538</v>
      </c>
      <c r="B36" s="60"/>
      <c r="C36" s="60"/>
      <c r="D36" s="60"/>
      <c r="E36" s="60"/>
      <c r="F36" s="60"/>
    </row>
    <row r="37" spans="1:6" ht="15" x14ac:dyDescent="0.25">
      <c r="A37" s="59" t="s">
        <v>539</v>
      </c>
      <c r="B37" s="60"/>
      <c r="C37" s="60"/>
      <c r="D37" s="60"/>
      <c r="E37" s="60"/>
      <c r="F37" s="60"/>
    </row>
    <row r="38" spans="1:6" ht="15" x14ac:dyDescent="0.25">
      <c r="A38" s="59" t="s">
        <v>540</v>
      </c>
      <c r="B38" s="122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541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542</v>
      </c>
      <c r="B42" s="45"/>
      <c r="C42" s="45"/>
      <c r="D42" s="45"/>
      <c r="E42" s="45"/>
      <c r="F42" s="45"/>
    </row>
    <row r="43" spans="1:6" ht="15" x14ac:dyDescent="0.25">
      <c r="A43" s="59" t="s">
        <v>543</v>
      </c>
      <c r="B43" s="60"/>
      <c r="C43" s="60"/>
      <c r="D43" s="60"/>
      <c r="E43" s="60"/>
      <c r="F43" s="60"/>
    </row>
    <row r="44" spans="1:6" ht="15" x14ac:dyDescent="0.25">
      <c r="A44" s="59" t="s">
        <v>544</v>
      </c>
      <c r="B44" s="60"/>
      <c r="C44" s="60"/>
      <c r="D44" s="60"/>
      <c r="E44" s="60"/>
      <c r="F44" s="60"/>
    </row>
    <row r="45" spans="1:6" ht="15" x14ac:dyDescent="0.25">
      <c r="A45" s="59" t="s">
        <v>545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546</v>
      </c>
      <c r="B47" s="45"/>
      <c r="C47" s="45"/>
      <c r="D47" s="45"/>
      <c r="E47" s="45"/>
      <c r="F47" s="45"/>
    </row>
    <row r="48" spans="1:6" ht="15" x14ac:dyDescent="0.25">
      <c r="A48" s="59" t="s">
        <v>544</v>
      </c>
      <c r="B48" s="121"/>
      <c r="C48" s="121"/>
      <c r="D48" s="121"/>
      <c r="E48" s="121"/>
      <c r="F48" s="121"/>
    </row>
    <row r="49" spans="1:6" ht="15" x14ac:dyDescent="0.25">
      <c r="A49" s="59" t="s">
        <v>545</v>
      </c>
      <c r="B49" s="121"/>
      <c r="C49" s="121"/>
      <c r="D49" s="121"/>
      <c r="E49" s="121"/>
      <c r="F49" s="121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547</v>
      </c>
      <c r="B51" s="45"/>
      <c r="C51" s="45"/>
      <c r="D51" s="45"/>
      <c r="E51" s="45"/>
      <c r="F51" s="45"/>
    </row>
    <row r="52" spans="1:6" ht="15" x14ac:dyDescent="0.25">
      <c r="A52" s="59" t="s">
        <v>544</v>
      </c>
      <c r="B52" s="60"/>
      <c r="C52" s="60"/>
      <c r="D52" s="60"/>
      <c r="E52" s="60"/>
      <c r="F52" s="60"/>
    </row>
    <row r="53" spans="1:6" ht="15" x14ac:dyDescent="0.25">
      <c r="A53" s="59" t="s">
        <v>545</v>
      </c>
      <c r="B53" s="60"/>
      <c r="C53" s="60"/>
      <c r="D53" s="60"/>
      <c r="E53" s="60"/>
      <c r="F53" s="60"/>
    </row>
    <row r="54" spans="1:6" ht="15" x14ac:dyDescent="0.25">
      <c r="A54" s="59" t="s">
        <v>548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549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544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545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550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551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552</v>
      </c>
      <c r="B62" s="122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553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554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555</v>
      </c>
      <c r="B66" s="60"/>
      <c r="C66" s="60"/>
      <c r="D66" s="60"/>
      <c r="E66" s="60"/>
      <c r="F66" s="60"/>
    </row>
    <row r="67" spans="1:6" ht="20.100000000000001" customHeight="1" x14ac:dyDescent="0.25">
      <c r="A67" s="118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23" sqref="G2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6" t="s">
        <v>120</v>
      </c>
      <c r="B1" s="187"/>
      <c r="C1" s="187"/>
      <c r="D1" s="187"/>
      <c r="E1" s="187"/>
      <c r="F1" s="187"/>
      <c r="G1" s="187"/>
      <c r="H1" s="188"/>
    </row>
    <row r="2" spans="1:8" x14ac:dyDescent="0.25">
      <c r="A2" s="108" t="str">
        <f>'Formato 1'!A2</f>
        <v>Sistema de Agua Potable y Alcantarillado Municipal de Valle de Santiago</v>
      </c>
      <c r="B2" s="109"/>
      <c r="C2" s="109"/>
      <c r="D2" s="109"/>
      <c r="E2" s="109"/>
      <c r="F2" s="109"/>
      <c r="G2" s="109"/>
      <c r="H2" s="110"/>
    </row>
    <row r="3" spans="1:8" ht="15" customHeight="1" x14ac:dyDescent="0.25">
      <c r="A3" s="111" t="s">
        <v>121</v>
      </c>
      <c r="B3" s="112"/>
      <c r="C3" s="112"/>
      <c r="D3" s="112"/>
      <c r="E3" s="112"/>
      <c r="F3" s="112"/>
      <c r="G3" s="112"/>
      <c r="H3" s="113"/>
    </row>
    <row r="4" spans="1:8" ht="15" customHeight="1" x14ac:dyDescent="0.25">
      <c r="A4" s="111" t="str">
        <f>'Formato 1'!A4</f>
        <v>Al 31 de Diciembre de 2023 y al 31 de Diciembre  de 2024 (b)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14" t="s">
        <v>2</v>
      </c>
      <c r="B5" s="115"/>
      <c r="C5" s="115"/>
      <c r="D5" s="115"/>
      <c r="E5" s="115"/>
      <c r="F5" s="115"/>
      <c r="G5" s="115"/>
      <c r="H5" s="116"/>
    </row>
    <row r="6" spans="1:8" ht="41.45" customHeight="1" x14ac:dyDescent="0.25">
      <c r="A6" s="5" t="s">
        <v>122</v>
      </c>
      <c r="B6" s="6" t="s">
        <v>594</v>
      </c>
      <c r="C6" s="5" t="s">
        <v>123</v>
      </c>
      <c r="D6" s="5" t="s">
        <v>124</v>
      </c>
      <c r="E6" s="5" t="s">
        <v>125</v>
      </c>
      <c r="F6" s="5" t="s">
        <v>126</v>
      </c>
      <c r="G6" s="5" t="s">
        <v>127</v>
      </c>
      <c r="H6" s="7" t="s">
        <v>128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129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2" t="s">
        <v>130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3" t="s">
        <v>131</v>
      </c>
      <c r="B10" s="104">
        <v>0</v>
      </c>
      <c r="C10" s="47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</row>
    <row r="11" spans="1:8" x14ac:dyDescent="0.25">
      <c r="A11" s="103" t="s">
        <v>132</v>
      </c>
      <c r="B11" s="104">
        <v>0</v>
      </c>
      <c r="C11" s="47">
        <v>0</v>
      </c>
      <c r="D11" s="104">
        <v>0</v>
      </c>
      <c r="E11" s="104">
        <v>0</v>
      </c>
      <c r="F11" s="104">
        <v>0</v>
      </c>
      <c r="G11" s="47">
        <v>0</v>
      </c>
      <c r="H11" s="47">
        <v>0</v>
      </c>
    </row>
    <row r="12" spans="1:8" ht="16.5" customHeight="1" x14ac:dyDescent="0.25">
      <c r="A12" s="103" t="s">
        <v>133</v>
      </c>
      <c r="B12" s="104">
        <v>0</v>
      </c>
      <c r="C12" s="47">
        <v>0</v>
      </c>
      <c r="D12" s="104">
        <v>0</v>
      </c>
      <c r="E12" s="104">
        <v>0</v>
      </c>
      <c r="F12" s="104">
        <v>0</v>
      </c>
      <c r="G12" s="47">
        <v>0</v>
      </c>
      <c r="H12" s="47">
        <v>0</v>
      </c>
    </row>
    <row r="13" spans="1:8" x14ac:dyDescent="0.25">
      <c r="A13" s="102" t="s">
        <v>134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3" t="s">
        <v>135</v>
      </c>
      <c r="B14" s="104">
        <v>0</v>
      </c>
      <c r="C14" s="47">
        <v>0</v>
      </c>
      <c r="D14" s="104">
        <v>0</v>
      </c>
      <c r="E14" s="104">
        <v>0</v>
      </c>
      <c r="F14" s="104">
        <v>0</v>
      </c>
      <c r="G14" s="47">
        <v>0</v>
      </c>
      <c r="H14" s="47">
        <v>0</v>
      </c>
    </row>
    <row r="15" spans="1:8" ht="15" customHeight="1" x14ac:dyDescent="0.25">
      <c r="A15" s="103" t="s">
        <v>136</v>
      </c>
      <c r="B15" s="104">
        <v>0</v>
      </c>
      <c r="C15" s="47">
        <v>0</v>
      </c>
      <c r="D15" s="104">
        <v>0</v>
      </c>
      <c r="E15" s="104">
        <v>0</v>
      </c>
      <c r="F15" s="104">
        <v>0</v>
      </c>
      <c r="G15" s="47">
        <v>0</v>
      </c>
      <c r="H15" s="47">
        <v>0</v>
      </c>
    </row>
    <row r="16" spans="1:8" x14ac:dyDescent="0.25">
      <c r="A16" s="103" t="s">
        <v>137</v>
      </c>
      <c r="B16" s="104">
        <v>0</v>
      </c>
      <c r="C16" s="47">
        <v>0</v>
      </c>
      <c r="D16" s="104">
        <v>0</v>
      </c>
      <c r="E16" s="104">
        <v>0</v>
      </c>
      <c r="F16" s="104">
        <v>0</v>
      </c>
      <c r="G16" s="47">
        <v>0</v>
      </c>
      <c r="H16" s="47">
        <v>0</v>
      </c>
    </row>
    <row r="17" spans="1:8" x14ac:dyDescent="0.25">
      <c r="A17" s="105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138</v>
      </c>
      <c r="B18" s="171">
        <v>33159863.550000001</v>
      </c>
      <c r="C18" s="172"/>
      <c r="D18" s="172"/>
      <c r="E18" s="172"/>
      <c r="F18" s="171">
        <v>36705478.990000002</v>
      </c>
      <c r="G18" s="106"/>
      <c r="H18" s="106"/>
    </row>
    <row r="19" spans="1:8" ht="16.5" customHeight="1" x14ac:dyDescent="0.25">
      <c r="A19" s="105"/>
      <c r="B19" s="173"/>
      <c r="C19" s="173"/>
      <c r="D19" s="173"/>
      <c r="E19" s="173"/>
      <c r="F19" s="173"/>
      <c r="G19" s="90"/>
      <c r="H19" s="90"/>
    </row>
    <row r="20" spans="1:8" ht="14.45" customHeight="1" x14ac:dyDescent="0.25">
      <c r="A20" s="8" t="s">
        <v>139</v>
      </c>
      <c r="B20" s="171">
        <v>33159863.550000001</v>
      </c>
      <c r="C20" s="171">
        <v>0</v>
      </c>
      <c r="D20" s="171">
        <v>0</v>
      </c>
      <c r="E20" s="171">
        <v>0</v>
      </c>
      <c r="F20" s="171">
        <v>36705478.990000002</v>
      </c>
      <c r="G20" s="4">
        <f t="shared" ref="G20:H20" si="3">G8+G18</f>
        <v>0</v>
      </c>
      <c r="H20" s="4">
        <f t="shared" si="3"/>
        <v>0</v>
      </c>
    </row>
    <row r="21" spans="1:8" ht="16.5" customHeight="1" x14ac:dyDescent="0.25">
      <c r="A21" s="105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140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7" t="s">
        <v>141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7" t="s">
        <v>142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7" t="s">
        <v>143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144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7" t="s">
        <v>145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7" t="s">
        <v>146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7" t="s">
        <v>147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148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9" t="s">
        <v>149</v>
      </c>
      <c r="B33" s="189"/>
      <c r="C33" s="189"/>
      <c r="D33" s="189"/>
      <c r="E33" s="189"/>
      <c r="F33" s="189"/>
      <c r="G33" s="189"/>
      <c r="H33" s="189"/>
    </row>
    <row r="34" spans="1:8" ht="14.45" customHeight="1" x14ac:dyDescent="0.25">
      <c r="A34" s="189"/>
      <c r="B34" s="189"/>
      <c r="C34" s="189"/>
      <c r="D34" s="189"/>
      <c r="E34" s="189"/>
      <c r="F34" s="189"/>
      <c r="G34" s="189"/>
      <c r="H34" s="189"/>
    </row>
    <row r="35" spans="1:8" ht="14.45" customHeight="1" x14ac:dyDescent="0.25">
      <c r="A35" s="189"/>
      <c r="B35" s="189"/>
      <c r="C35" s="189"/>
      <c r="D35" s="189"/>
      <c r="E35" s="189"/>
      <c r="F35" s="189"/>
      <c r="G35" s="189"/>
      <c r="H35" s="189"/>
    </row>
    <row r="36" spans="1:8" ht="14.45" customHeight="1" x14ac:dyDescent="0.25">
      <c r="A36" s="189"/>
      <c r="B36" s="189"/>
      <c r="C36" s="189"/>
      <c r="D36" s="189"/>
      <c r="E36" s="189"/>
      <c r="F36" s="189"/>
      <c r="G36" s="189"/>
      <c r="H36" s="189"/>
    </row>
    <row r="37" spans="1:8" ht="14.45" customHeight="1" x14ac:dyDescent="0.25">
      <c r="A37" s="189"/>
      <c r="B37" s="189"/>
      <c r="C37" s="189"/>
      <c r="D37" s="189"/>
      <c r="E37" s="189"/>
      <c r="F37" s="189"/>
      <c r="G37" s="189"/>
      <c r="H37" s="189"/>
    </row>
    <row r="38" spans="1:8" x14ac:dyDescent="0.25">
      <c r="A38" s="61"/>
    </row>
    <row r="39" spans="1:8" ht="45" x14ac:dyDescent="0.25">
      <c r="A39" s="5" t="s">
        <v>150</v>
      </c>
      <c r="B39" s="5" t="s">
        <v>151</v>
      </c>
      <c r="C39" s="5" t="s">
        <v>152</v>
      </c>
      <c r="D39" s="5" t="s">
        <v>153</v>
      </c>
      <c r="E39" s="5" t="s">
        <v>154</v>
      </c>
      <c r="F39" s="7" t="s">
        <v>155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156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7" t="s">
        <v>157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7" t="s">
        <v>158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7" t="s">
        <v>159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148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1F81E9E8-3BD6-4869-8713-12A234FC834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F44 B31:H31 B8:H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6" t="s">
        <v>160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1" x14ac:dyDescent="0.25">
      <c r="A2" s="108" t="str">
        <f>'Formato 1'!A2</f>
        <v>Sistema de Agua Potable y Alcantarillado Municipal de Valle de Santiago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161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611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41.45" customHeight="1" x14ac:dyDescent="0.25">
      <c r="A6" s="7" t="s">
        <v>162</v>
      </c>
      <c r="B6" s="7" t="s">
        <v>163</v>
      </c>
      <c r="C6" s="7" t="s">
        <v>164</v>
      </c>
      <c r="D6" s="7" t="s">
        <v>165</v>
      </c>
      <c r="E6" s="7" t="s">
        <v>166</v>
      </c>
      <c r="F6" s="7" t="s">
        <v>167</v>
      </c>
      <c r="G6" s="7" t="s">
        <v>168</v>
      </c>
      <c r="H6" s="7" t="s">
        <v>169</v>
      </c>
      <c r="I6" s="1" t="s">
        <v>595</v>
      </c>
      <c r="J6" s="1" t="s">
        <v>596</v>
      </c>
      <c r="K6" s="1" t="s">
        <v>597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170</v>
      </c>
      <c r="B8" s="97"/>
      <c r="C8" s="97"/>
      <c r="D8" s="97"/>
      <c r="E8" s="4">
        <f>SUM(E9:E12)</f>
        <v>0</v>
      </c>
      <c r="F8" s="9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8" t="s">
        <v>171</v>
      </c>
      <c r="B9" s="99"/>
      <c r="C9" s="99"/>
      <c r="D9" s="99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8" t="s">
        <v>172</v>
      </c>
      <c r="B10" s="99"/>
      <c r="C10" s="99"/>
      <c r="D10" s="99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8" t="s">
        <v>173</v>
      </c>
      <c r="B11" s="99"/>
      <c r="C11" s="99"/>
      <c r="D11" s="99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8" t="s">
        <v>174</v>
      </c>
      <c r="B12" s="99"/>
      <c r="C12" s="99"/>
      <c r="D12" s="99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8" t="s">
        <v>148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175</v>
      </c>
      <c r="B14" s="97"/>
      <c r="C14" s="97" t="s">
        <v>609</v>
      </c>
      <c r="D14" s="97"/>
      <c r="E14" s="4">
        <f>SUM(E15:E18)</f>
        <v>0</v>
      </c>
      <c r="F14" s="9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8" t="s">
        <v>176</v>
      </c>
      <c r="B15" s="99"/>
      <c r="C15" s="99"/>
      <c r="D15" s="99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8" t="s">
        <v>177</v>
      </c>
      <c r="B16" s="99"/>
      <c r="C16" s="99"/>
      <c r="D16" s="99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8" t="s">
        <v>178</v>
      </c>
      <c r="B17" s="99"/>
      <c r="C17" s="99"/>
      <c r="D17" s="99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8" t="s">
        <v>179</v>
      </c>
      <c r="B18" s="99"/>
      <c r="C18" s="99"/>
      <c r="D18" s="99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8" t="s">
        <v>148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180</v>
      </c>
      <c r="B20" s="97"/>
      <c r="C20" s="97"/>
      <c r="D20" s="97"/>
      <c r="E20" s="4">
        <f>SUM(E8,E14)</f>
        <v>0</v>
      </c>
      <c r="F20" s="9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J17" sqref="J1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6" t="s">
        <v>181</v>
      </c>
      <c r="B1" s="187"/>
      <c r="C1" s="187"/>
      <c r="D1" s="188"/>
    </row>
    <row r="2" spans="1:4" x14ac:dyDescent="0.25">
      <c r="A2" s="108" t="str">
        <f>'Formato 1'!A2</f>
        <v>Sistema de Agua Potable y Alcantarillado Municipal de Valle de Santiago</v>
      </c>
      <c r="B2" s="109"/>
      <c r="C2" s="109"/>
      <c r="D2" s="110"/>
    </row>
    <row r="3" spans="1:4" x14ac:dyDescent="0.25">
      <c r="A3" s="111" t="s">
        <v>182</v>
      </c>
      <c r="B3" s="112"/>
      <c r="C3" s="112"/>
      <c r="D3" s="113"/>
    </row>
    <row r="4" spans="1:4" x14ac:dyDescent="0.25">
      <c r="A4" s="111" t="str">
        <f>'Formato 3'!A4</f>
        <v>Del 1 de Enero al 31 de Diciembre de 2024 (b)</v>
      </c>
      <c r="B4" s="112"/>
      <c r="C4" s="112"/>
      <c r="D4" s="113"/>
    </row>
    <row r="5" spans="1:4" x14ac:dyDescent="0.25">
      <c r="A5" s="114" t="s">
        <v>2</v>
      </c>
      <c r="B5" s="115"/>
      <c r="C5" s="115"/>
      <c r="D5" s="116"/>
    </row>
    <row r="6" spans="1:4" ht="15" customHeight="1" x14ac:dyDescent="0.25"/>
    <row r="7" spans="1:4" ht="30" x14ac:dyDescent="0.25">
      <c r="A7" s="13" t="s">
        <v>4</v>
      </c>
      <c r="B7" s="7" t="s">
        <v>183</v>
      </c>
      <c r="C7" s="7" t="s">
        <v>184</v>
      </c>
      <c r="D7" s="7" t="s">
        <v>185</v>
      </c>
    </row>
    <row r="8" spans="1:4" x14ac:dyDescent="0.25">
      <c r="A8" s="3" t="s">
        <v>186</v>
      </c>
      <c r="B8" s="14">
        <v>73576055.420000002</v>
      </c>
      <c r="C8" s="162">
        <v>87485899.799999997</v>
      </c>
      <c r="D8" s="14">
        <v>87485899.799999997</v>
      </c>
    </row>
    <row r="9" spans="1:4" x14ac:dyDescent="0.25">
      <c r="A9" s="58" t="s">
        <v>187</v>
      </c>
      <c r="B9" s="161">
        <v>73576055.420000002</v>
      </c>
      <c r="C9" s="161">
        <v>87485899.799999997</v>
      </c>
      <c r="D9" s="92">
        <v>87485899.799999997</v>
      </c>
    </row>
    <row r="10" spans="1:4" x14ac:dyDescent="0.25">
      <c r="A10" s="58" t="s">
        <v>188</v>
      </c>
      <c r="B10" s="92">
        <v>0</v>
      </c>
      <c r="C10" s="92">
        <v>0</v>
      </c>
      <c r="D10" s="92">
        <v>0</v>
      </c>
    </row>
    <row r="11" spans="1:4" x14ac:dyDescent="0.25">
      <c r="A11" s="58" t="s">
        <v>189</v>
      </c>
      <c r="B11" s="92">
        <v>0</v>
      </c>
      <c r="C11" s="92">
        <v>0</v>
      </c>
      <c r="D11" s="92">
        <v>0</v>
      </c>
    </row>
    <row r="12" spans="1:4" x14ac:dyDescent="0.25">
      <c r="A12" s="46"/>
      <c r="B12" s="90"/>
      <c r="C12" s="90"/>
      <c r="D12" s="90"/>
    </row>
    <row r="13" spans="1:4" x14ac:dyDescent="0.25">
      <c r="A13" s="3" t="s">
        <v>190</v>
      </c>
      <c r="B13" s="14">
        <v>73576055.420000002</v>
      </c>
      <c r="C13" s="14">
        <v>66186092.32</v>
      </c>
      <c r="D13" s="14">
        <v>61081733.399999999</v>
      </c>
    </row>
    <row r="14" spans="1:4" x14ac:dyDescent="0.25">
      <c r="A14" s="58" t="s">
        <v>191</v>
      </c>
      <c r="B14" s="161">
        <v>73576055.420000002</v>
      </c>
      <c r="C14" s="92">
        <v>66186092.32</v>
      </c>
      <c r="D14" s="92">
        <v>61081733.399999999</v>
      </c>
    </row>
    <row r="15" spans="1:4" x14ac:dyDescent="0.25">
      <c r="A15" s="58" t="s">
        <v>192</v>
      </c>
      <c r="B15" s="92">
        <v>0</v>
      </c>
      <c r="C15" s="92">
        <v>0</v>
      </c>
      <c r="D15" s="92">
        <v>0</v>
      </c>
    </row>
    <row r="16" spans="1:4" x14ac:dyDescent="0.25">
      <c r="A16" s="46"/>
      <c r="B16" s="90"/>
      <c r="C16" s="90"/>
      <c r="D16" s="90"/>
    </row>
    <row r="17" spans="1:4" x14ac:dyDescent="0.25">
      <c r="A17" s="3" t="s">
        <v>193</v>
      </c>
      <c r="B17" s="15">
        <v>0</v>
      </c>
      <c r="C17" s="14">
        <v>0</v>
      </c>
      <c r="D17" s="14">
        <v>0</v>
      </c>
    </row>
    <row r="18" spans="1:4" x14ac:dyDescent="0.25">
      <c r="A18" s="58" t="s">
        <v>194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0"/>
      <c r="C20" s="90"/>
      <c r="D20" s="90"/>
    </row>
    <row r="21" spans="1:4" x14ac:dyDescent="0.25">
      <c r="A21" s="3" t="s">
        <v>196</v>
      </c>
      <c r="B21" s="14">
        <v>0</v>
      </c>
      <c r="C21" s="14">
        <v>21299807.479999997</v>
      </c>
      <c r="D21" s="14">
        <v>26404166.399999999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197</v>
      </c>
      <c r="B23" s="14">
        <v>0</v>
      </c>
      <c r="C23" s="14">
        <v>21299807.479999997</v>
      </c>
      <c r="D23" s="14">
        <v>26404166.399999999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198</v>
      </c>
      <c r="B25" s="14">
        <v>0</v>
      </c>
      <c r="C25" s="14">
        <v>21299807.479999997</v>
      </c>
      <c r="D25" s="14">
        <v>26404166.399999999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199</v>
      </c>
      <c r="B28" s="7" t="s">
        <v>200</v>
      </c>
      <c r="C28" s="7" t="s">
        <v>184</v>
      </c>
      <c r="D28" s="7" t="s">
        <v>201</v>
      </c>
    </row>
    <row r="29" spans="1:4" x14ac:dyDescent="0.25">
      <c r="A29" s="3" t="s">
        <v>202</v>
      </c>
      <c r="B29" s="4">
        <v>0</v>
      </c>
      <c r="C29" s="4">
        <v>0</v>
      </c>
      <c r="D29" s="4">
        <v>0</v>
      </c>
    </row>
    <row r="30" spans="1:4" x14ac:dyDescent="0.25">
      <c r="A30" s="58" t="s">
        <v>203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205</v>
      </c>
      <c r="B33" s="4">
        <v>0</v>
      </c>
      <c r="C33" s="4">
        <v>21299807.479999997</v>
      </c>
      <c r="D33" s="4">
        <v>26404166.399999999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199</v>
      </c>
      <c r="B36" s="7" t="s">
        <v>206</v>
      </c>
      <c r="C36" s="7" t="s">
        <v>184</v>
      </c>
      <c r="D36" s="7" t="s">
        <v>185</v>
      </c>
    </row>
    <row r="37" spans="1:4" ht="14.45" customHeight="1" x14ac:dyDescent="0.25">
      <c r="A37" s="3" t="s">
        <v>207</v>
      </c>
      <c r="B37" s="4">
        <v>0</v>
      </c>
      <c r="C37" s="4">
        <v>0</v>
      </c>
      <c r="D37" s="4">
        <v>0</v>
      </c>
    </row>
    <row r="38" spans="1:4" x14ac:dyDescent="0.25">
      <c r="A38" s="58" t="s">
        <v>208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209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210</v>
      </c>
      <c r="B40" s="4">
        <v>0</v>
      </c>
      <c r="C40" s="4">
        <v>0</v>
      </c>
      <c r="D40" s="4">
        <v>0</v>
      </c>
    </row>
    <row r="41" spans="1:4" x14ac:dyDescent="0.25">
      <c r="A41" s="58" t="s">
        <v>211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213</v>
      </c>
      <c r="B44" s="4">
        <v>0</v>
      </c>
      <c r="C44" s="4">
        <v>0</v>
      </c>
      <c r="D44" s="4"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199</v>
      </c>
      <c r="B47" s="7" t="s">
        <v>206</v>
      </c>
      <c r="C47" s="7" t="s">
        <v>184</v>
      </c>
      <c r="D47" s="7" t="s">
        <v>185</v>
      </c>
    </row>
    <row r="48" spans="1:4" x14ac:dyDescent="0.25">
      <c r="A48" s="93" t="s">
        <v>214</v>
      </c>
      <c r="B48" s="94">
        <v>73576055.420000002</v>
      </c>
      <c r="C48" s="94">
        <v>87485899.799999997</v>
      </c>
      <c r="D48" s="94">
        <v>87485899.799999997</v>
      </c>
    </row>
    <row r="49" spans="1:4" x14ac:dyDescent="0.25">
      <c r="A49" s="21" t="s">
        <v>215</v>
      </c>
      <c r="B49" s="4">
        <v>0</v>
      </c>
      <c r="C49" s="4">
        <v>0</v>
      </c>
      <c r="D49" s="4">
        <v>0</v>
      </c>
    </row>
    <row r="50" spans="1:4" x14ac:dyDescent="0.25">
      <c r="A50" s="95" t="s">
        <v>208</v>
      </c>
      <c r="B50" s="47">
        <v>0</v>
      </c>
      <c r="C50" s="47">
        <v>0</v>
      </c>
      <c r="D50" s="47">
        <v>0</v>
      </c>
    </row>
    <row r="51" spans="1:4" x14ac:dyDescent="0.25">
      <c r="A51" s="95" t="s">
        <v>211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191</v>
      </c>
      <c r="B53" s="47">
        <v>73576055.420000002</v>
      </c>
      <c r="C53" s="47">
        <v>66186092.32</v>
      </c>
      <c r="D53" s="47">
        <v>61081733.399999999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194</v>
      </c>
      <c r="B55" s="22">
        <v>0</v>
      </c>
      <c r="C55" s="47">
        <v>0</v>
      </c>
      <c r="D55" s="47"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216</v>
      </c>
      <c r="B57" s="4">
        <v>0</v>
      </c>
      <c r="C57" s="4">
        <v>21299807.479999997</v>
      </c>
      <c r="D57" s="4">
        <v>26404166.399999999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217</v>
      </c>
      <c r="B59" s="4">
        <v>0</v>
      </c>
      <c r="C59" s="4">
        <v>21299807.479999997</v>
      </c>
      <c r="D59" s="4">
        <v>26404166.399999999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199</v>
      </c>
      <c r="B62" s="7" t="s">
        <v>206</v>
      </c>
      <c r="C62" s="7" t="s">
        <v>184</v>
      </c>
      <c r="D62" s="7" t="s">
        <v>185</v>
      </c>
    </row>
    <row r="63" spans="1:4" x14ac:dyDescent="0.25">
      <c r="A63" s="93" t="s">
        <v>188</v>
      </c>
      <c r="B63" s="96">
        <v>0</v>
      </c>
      <c r="C63" s="96">
        <v>0</v>
      </c>
      <c r="D63" s="96">
        <v>0</v>
      </c>
    </row>
    <row r="64" spans="1:4" ht="30" x14ac:dyDescent="0.25">
      <c r="A64" s="21" t="s">
        <v>218</v>
      </c>
      <c r="B64" s="14">
        <v>0</v>
      </c>
      <c r="C64" s="14">
        <v>0</v>
      </c>
      <c r="D64" s="14">
        <v>0</v>
      </c>
    </row>
    <row r="65" spans="1:4" x14ac:dyDescent="0.25">
      <c r="A65" s="95" t="s">
        <v>209</v>
      </c>
      <c r="B65" s="92">
        <v>0</v>
      </c>
      <c r="C65" s="92">
        <v>0</v>
      </c>
      <c r="D65" s="92">
        <v>0</v>
      </c>
    </row>
    <row r="66" spans="1:4" x14ac:dyDescent="0.25">
      <c r="A66" s="95" t="s">
        <v>212</v>
      </c>
      <c r="B66" s="92">
        <v>0</v>
      </c>
      <c r="C66" s="92">
        <v>0</v>
      </c>
      <c r="D66" s="92">
        <v>0</v>
      </c>
    </row>
    <row r="67" spans="1:4" x14ac:dyDescent="0.25">
      <c r="A67" s="45"/>
      <c r="B67" s="90"/>
      <c r="C67" s="90"/>
      <c r="D67" s="90"/>
    </row>
    <row r="68" spans="1:4" x14ac:dyDescent="0.25">
      <c r="A68" s="58" t="s">
        <v>219</v>
      </c>
      <c r="B68" s="92">
        <v>0</v>
      </c>
      <c r="C68" s="92">
        <v>0</v>
      </c>
      <c r="D68" s="92">
        <v>0</v>
      </c>
    </row>
    <row r="69" spans="1:4" x14ac:dyDescent="0.25">
      <c r="A69" s="45"/>
      <c r="B69" s="90"/>
      <c r="C69" s="90"/>
      <c r="D69" s="90"/>
    </row>
    <row r="70" spans="1:4" x14ac:dyDescent="0.25">
      <c r="A70" s="58" t="s">
        <v>195</v>
      </c>
      <c r="B70" s="16">
        <v>0</v>
      </c>
      <c r="C70" s="92">
        <v>0</v>
      </c>
      <c r="D70" s="92">
        <v>0</v>
      </c>
    </row>
    <row r="71" spans="1:4" x14ac:dyDescent="0.25">
      <c r="A71" s="45"/>
      <c r="B71" s="90"/>
      <c r="C71" s="90"/>
      <c r="D71" s="90"/>
    </row>
    <row r="72" spans="1:4" x14ac:dyDescent="0.25">
      <c r="A72" s="18" t="s">
        <v>220</v>
      </c>
      <c r="B72" s="14">
        <v>0</v>
      </c>
      <c r="C72" s="14">
        <v>0</v>
      </c>
      <c r="D72" s="14">
        <v>0</v>
      </c>
    </row>
    <row r="73" spans="1:4" x14ac:dyDescent="0.25">
      <c r="A73" s="45"/>
      <c r="B73" s="90"/>
      <c r="C73" s="90"/>
      <c r="D73" s="90"/>
    </row>
    <row r="74" spans="1:4" x14ac:dyDescent="0.25">
      <c r="A74" s="18" t="s">
        <v>221</v>
      </c>
      <c r="B74" s="14">
        <v>0</v>
      </c>
      <c r="C74" s="14">
        <v>0</v>
      </c>
      <c r="D74" s="14"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O29" sqref="O2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6" t="s">
        <v>222</v>
      </c>
      <c r="B1" s="187"/>
      <c r="C1" s="187"/>
      <c r="D1" s="187"/>
      <c r="E1" s="187"/>
      <c r="F1" s="187"/>
      <c r="G1" s="188"/>
    </row>
    <row r="2" spans="1:7" x14ac:dyDescent="0.25">
      <c r="A2" s="108" t="str">
        <f>'Formato 1'!A2</f>
        <v>Sistema de Agua Potable y Alcantarillado Municipal de Valle de Santiago</v>
      </c>
      <c r="B2" s="109"/>
      <c r="C2" s="109"/>
      <c r="D2" s="109"/>
      <c r="E2" s="109"/>
      <c r="F2" s="109"/>
      <c r="G2" s="110"/>
    </row>
    <row r="3" spans="1:7" x14ac:dyDescent="0.25">
      <c r="A3" s="111" t="s">
        <v>223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31 de Diciembre de 2024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2</v>
      </c>
      <c r="B5" s="115"/>
      <c r="C5" s="115"/>
      <c r="D5" s="115"/>
      <c r="E5" s="115"/>
      <c r="F5" s="115"/>
      <c r="G5" s="116"/>
    </row>
    <row r="6" spans="1:7" x14ac:dyDescent="0.25">
      <c r="A6" s="190" t="s">
        <v>224</v>
      </c>
      <c r="B6" s="192" t="s">
        <v>225</v>
      </c>
      <c r="C6" s="192"/>
      <c r="D6" s="192"/>
      <c r="E6" s="192"/>
      <c r="F6" s="192"/>
      <c r="G6" s="192" t="s">
        <v>226</v>
      </c>
    </row>
    <row r="7" spans="1:7" ht="30" x14ac:dyDescent="0.25">
      <c r="A7" s="191"/>
      <c r="B7" s="25" t="s">
        <v>227</v>
      </c>
      <c r="C7" s="7" t="s">
        <v>228</v>
      </c>
      <c r="D7" s="25" t="s">
        <v>229</v>
      </c>
      <c r="E7" s="25" t="s">
        <v>184</v>
      </c>
      <c r="F7" s="25" t="s">
        <v>230</v>
      </c>
      <c r="G7" s="192"/>
    </row>
    <row r="8" spans="1:7" x14ac:dyDescent="0.25">
      <c r="A8" s="26" t="s">
        <v>231</v>
      </c>
      <c r="B8" s="90"/>
      <c r="C8" s="90"/>
      <c r="D8" s="90"/>
      <c r="E8" s="90"/>
      <c r="F8" s="90"/>
      <c r="G8" s="90"/>
    </row>
    <row r="9" spans="1:7" x14ac:dyDescent="0.25">
      <c r="A9" s="58" t="s">
        <v>232</v>
      </c>
      <c r="B9" s="174">
        <v>0</v>
      </c>
      <c r="C9" s="174">
        <v>0</v>
      </c>
      <c r="D9" s="175">
        <v>0</v>
      </c>
      <c r="E9" s="174">
        <v>0</v>
      </c>
      <c r="F9" s="174">
        <v>0</v>
      </c>
      <c r="G9" s="175">
        <v>0</v>
      </c>
    </row>
    <row r="10" spans="1:7" x14ac:dyDescent="0.25">
      <c r="A10" s="58" t="s">
        <v>233</v>
      </c>
      <c r="B10" s="174">
        <v>0</v>
      </c>
      <c r="C10" s="174">
        <v>0</v>
      </c>
      <c r="D10" s="175">
        <v>0</v>
      </c>
      <c r="E10" s="174">
        <v>0</v>
      </c>
      <c r="F10" s="174">
        <v>0</v>
      </c>
      <c r="G10" s="175">
        <v>0</v>
      </c>
    </row>
    <row r="11" spans="1:7" x14ac:dyDescent="0.25">
      <c r="A11" s="58" t="s">
        <v>234</v>
      </c>
      <c r="B11" s="174">
        <v>0</v>
      </c>
      <c r="C11" s="174">
        <v>0</v>
      </c>
      <c r="D11" s="175">
        <v>0</v>
      </c>
      <c r="E11" s="174">
        <v>0</v>
      </c>
      <c r="F11" s="174">
        <v>0</v>
      </c>
      <c r="G11" s="175">
        <v>0</v>
      </c>
    </row>
    <row r="12" spans="1:7" x14ac:dyDescent="0.25">
      <c r="A12" s="58" t="s">
        <v>235</v>
      </c>
      <c r="B12" s="174">
        <v>0</v>
      </c>
      <c r="C12" s="174">
        <v>0</v>
      </c>
      <c r="D12" s="175">
        <v>0</v>
      </c>
      <c r="E12" s="174">
        <v>0</v>
      </c>
      <c r="F12" s="174">
        <v>0</v>
      </c>
      <c r="G12" s="175">
        <v>0</v>
      </c>
    </row>
    <row r="13" spans="1:7" x14ac:dyDescent="0.25">
      <c r="A13" s="58" t="s">
        <v>236</v>
      </c>
      <c r="B13" s="174">
        <v>200000</v>
      </c>
      <c r="C13" s="174">
        <v>0</v>
      </c>
      <c r="D13" s="175">
        <v>200000</v>
      </c>
      <c r="E13" s="174">
        <v>1104094.01</v>
      </c>
      <c r="F13" s="174">
        <v>1104094.01</v>
      </c>
      <c r="G13" s="175">
        <v>904094.01</v>
      </c>
    </row>
    <row r="14" spans="1:7" x14ac:dyDescent="0.25">
      <c r="A14" s="58" t="s">
        <v>237</v>
      </c>
      <c r="B14" s="174">
        <v>0</v>
      </c>
      <c r="C14" s="174">
        <v>0</v>
      </c>
      <c r="D14" s="175">
        <v>0</v>
      </c>
      <c r="E14" s="174">
        <v>0</v>
      </c>
      <c r="F14" s="174">
        <v>0</v>
      </c>
      <c r="G14" s="175">
        <v>0</v>
      </c>
    </row>
    <row r="15" spans="1:7" x14ac:dyDescent="0.25">
      <c r="A15" s="58" t="s">
        <v>238</v>
      </c>
      <c r="B15" s="174">
        <v>73376055.420000002</v>
      </c>
      <c r="C15" s="174">
        <v>2604140</v>
      </c>
      <c r="D15" s="175">
        <v>75980195.420000002</v>
      </c>
      <c r="E15" s="174">
        <v>86181973.689999998</v>
      </c>
      <c r="F15" s="174">
        <v>86181973.689999998</v>
      </c>
      <c r="G15" s="175">
        <v>12805918.269999996</v>
      </c>
    </row>
    <row r="16" spans="1:7" x14ac:dyDescent="0.25">
      <c r="A16" s="91" t="s">
        <v>239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</row>
    <row r="17" spans="1:7" x14ac:dyDescent="0.25">
      <c r="A17" s="77" t="s">
        <v>240</v>
      </c>
      <c r="B17" s="174">
        <v>0</v>
      </c>
      <c r="C17" s="174">
        <v>0</v>
      </c>
      <c r="D17" s="175">
        <v>0</v>
      </c>
      <c r="E17" s="174">
        <v>0</v>
      </c>
      <c r="F17" s="174">
        <v>0</v>
      </c>
      <c r="G17" s="175">
        <v>0</v>
      </c>
    </row>
    <row r="18" spans="1:7" x14ac:dyDescent="0.25">
      <c r="A18" s="77" t="s">
        <v>241</v>
      </c>
      <c r="B18" s="174">
        <v>0</v>
      </c>
      <c r="C18" s="174">
        <v>0</v>
      </c>
      <c r="D18" s="175">
        <v>0</v>
      </c>
      <c r="E18" s="174">
        <v>0</v>
      </c>
      <c r="F18" s="174">
        <v>0</v>
      </c>
      <c r="G18" s="175">
        <v>0</v>
      </c>
    </row>
    <row r="19" spans="1:7" x14ac:dyDescent="0.25">
      <c r="A19" s="77" t="s">
        <v>242</v>
      </c>
      <c r="B19" s="174">
        <v>0</v>
      </c>
      <c r="C19" s="174">
        <v>0</v>
      </c>
      <c r="D19" s="175">
        <v>0</v>
      </c>
      <c r="E19" s="174">
        <v>0</v>
      </c>
      <c r="F19" s="174">
        <v>0</v>
      </c>
      <c r="G19" s="175">
        <v>0</v>
      </c>
    </row>
    <row r="20" spans="1:7" x14ac:dyDescent="0.25">
      <c r="A20" s="77" t="s">
        <v>243</v>
      </c>
      <c r="B20" s="175">
        <v>0</v>
      </c>
      <c r="C20" s="175">
        <v>0</v>
      </c>
      <c r="D20" s="175">
        <v>0</v>
      </c>
      <c r="E20" s="175">
        <v>0</v>
      </c>
      <c r="F20" s="175">
        <v>0</v>
      </c>
      <c r="G20" s="175">
        <v>0</v>
      </c>
    </row>
    <row r="21" spans="1:7" x14ac:dyDescent="0.25">
      <c r="A21" s="77" t="s">
        <v>244</v>
      </c>
      <c r="B21" s="175">
        <v>0</v>
      </c>
      <c r="C21" s="175">
        <v>0</v>
      </c>
      <c r="D21" s="175">
        <v>0</v>
      </c>
      <c r="E21" s="175">
        <v>0</v>
      </c>
      <c r="F21" s="175">
        <v>0</v>
      </c>
      <c r="G21" s="175">
        <v>0</v>
      </c>
    </row>
    <row r="22" spans="1:7" x14ac:dyDescent="0.25">
      <c r="A22" s="77" t="s">
        <v>245</v>
      </c>
      <c r="B22" s="174">
        <v>0</v>
      </c>
      <c r="C22" s="174">
        <v>0</v>
      </c>
      <c r="D22" s="175">
        <v>0</v>
      </c>
      <c r="E22" s="174">
        <v>0</v>
      </c>
      <c r="F22" s="174">
        <v>0</v>
      </c>
      <c r="G22" s="175">
        <v>0</v>
      </c>
    </row>
    <row r="23" spans="1:7" x14ac:dyDescent="0.25">
      <c r="A23" s="77" t="s">
        <v>246</v>
      </c>
      <c r="B23" s="175">
        <v>0</v>
      </c>
      <c r="C23" s="175">
        <v>0</v>
      </c>
      <c r="D23" s="175">
        <v>0</v>
      </c>
      <c r="E23" s="175">
        <v>0</v>
      </c>
      <c r="F23" s="175">
        <v>0</v>
      </c>
      <c r="G23" s="175">
        <v>0</v>
      </c>
    </row>
    <row r="24" spans="1:7" x14ac:dyDescent="0.25">
      <c r="A24" s="77" t="s">
        <v>247</v>
      </c>
      <c r="B24" s="175">
        <v>0</v>
      </c>
      <c r="C24" s="175">
        <v>0</v>
      </c>
      <c r="D24" s="175">
        <v>0</v>
      </c>
      <c r="E24" s="175">
        <v>0</v>
      </c>
      <c r="F24" s="175">
        <v>0</v>
      </c>
      <c r="G24" s="175">
        <v>0</v>
      </c>
    </row>
    <row r="25" spans="1:7" x14ac:dyDescent="0.25">
      <c r="A25" s="77" t="s">
        <v>248</v>
      </c>
      <c r="B25" s="174">
        <v>0</v>
      </c>
      <c r="C25" s="174">
        <v>0</v>
      </c>
      <c r="D25" s="175">
        <v>0</v>
      </c>
      <c r="E25" s="174">
        <v>0</v>
      </c>
      <c r="F25" s="174">
        <v>0</v>
      </c>
      <c r="G25" s="175">
        <v>0</v>
      </c>
    </row>
    <row r="26" spans="1:7" x14ac:dyDescent="0.25">
      <c r="A26" s="77" t="s">
        <v>249</v>
      </c>
      <c r="B26" s="174">
        <v>0</v>
      </c>
      <c r="C26" s="174">
        <v>0</v>
      </c>
      <c r="D26" s="175">
        <v>0</v>
      </c>
      <c r="E26" s="174">
        <v>0</v>
      </c>
      <c r="F26" s="174">
        <v>0</v>
      </c>
      <c r="G26" s="175">
        <v>0</v>
      </c>
    </row>
    <row r="27" spans="1:7" x14ac:dyDescent="0.25">
      <c r="A27" s="77" t="s">
        <v>250</v>
      </c>
      <c r="B27" s="174">
        <v>0</v>
      </c>
      <c r="C27" s="174">
        <v>0</v>
      </c>
      <c r="D27" s="175">
        <v>0</v>
      </c>
      <c r="E27" s="174">
        <v>0</v>
      </c>
      <c r="F27" s="174">
        <v>0</v>
      </c>
      <c r="G27" s="175">
        <v>0</v>
      </c>
    </row>
    <row r="28" spans="1:7" x14ac:dyDescent="0.25">
      <c r="A28" s="58" t="s">
        <v>251</v>
      </c>
      <c r="B28" s="175">
        <v>0</v>
      </c>
      <c r="C28" s="175">
        <v>0</v>
      </c>
      <c r="D28" s="175">
        <v>0</v>
      </c>
      <c r="E28" s="175">
        <v>0</v>
      </c>
      <c r="F28" s="175">
        <v>0</v>
      </c>
      <c r="G28" s="175">
        <v>0</v>
      </c>
    </row>
    <row r="29" spans="1:7" x14ac:dyDescent="0.25">
      <c r="A29" s="77" t="s">
        <v>252</v>
      </c>
      <c r="B29" s="174">
        <v>0</v>
      </c>
      <c r="C29" s="174">
        <v>0</v>
      </c>
      <c r="D29" s="175">
        <v>0</v>
      </c>
      <c r="E29" s="174">
        <v>0</v>
      </c>
      <c r="F29" s="174">
        <v>0</v>
      </c>
      <c r="G29" s="175">
        <v>0</v>
      </c>
    </row>
    <row r="30" spans="1:7" x14ac:dyDescent="0.25">
      <c r="A30" s="77" t="s">
        <v>253</v>
      </c>
      <c r="B30" s="174">
        <v>0</v>
      </c>
      <c r="C30" s="174">
        <v>0</v>
      </c>
      <c r="D30" s="175">
        <v>0</v>
      </c>
      <c r="E30" s="174">
        <v>0</v>
      </c>
      <c r="F30" s="174">
        <v>0</v>
      </c>
      <c r="G30" s="175">
        <v>0</v>
      </c>
    </row>
    <row r="31" spans="1:7" x14ac:dyDescent="0.25">
      <c r="A31" s="77" t="s">
        <v>254</v>
      </c>
      <c r="B31" s="174">
        <v>0</v>
      </c>
      <c r="C31" s="174">
        <v>0</v>
      </c>
      <c r="D31" s="175">
        <v>0</v>
      </c>
      <c r="E31" s="174">
        <v>0</v>
      </c>
      <c r="F31" s="174">
        <v>0</v>
      </c>
      <c r="G31" s="175">
        <v>0</v>
      </c>
    </row>
    <row r="32" spans="1:7" x14ac:dyDescent="0.25">
      <c r="A32" s="77" t="s">
        <v>255</v>
      </c>
      <c r="B32" s="175">
        <v>0</v>
      </c>
      <c r="C32" s="175">
        <v>0</v>
      </c>
      <c r="D32" s="175">
        <v>0</v>
      </c>
      <c r="E32" s="175">
        <v>0</v>
      </c>
      <c r="F32" s="175">
        <v>0</v>
      </c>
      <c r="G32" s="175">
        <v>0</v>
      </c>
    </row>
    <row r="33" spans="1:7" ht="14.45" customHeight="1" x14ac:dyDescent="0.25">
      <c r="A33" s="77" t="s">
        <v>256</v>
      </c>
      <c r="B33" s="174">
        <v>0</v>
      </c>
      <c r="C33" s="174">
        <v>0</v>
      </c>
      <c r="D33" s="175">
        <v>0</v>
      </c>
      <c r="E33" s="174">
        <v>0</v>
      </c>
      <c r="F33" s="174">
        <v>0</v>
      </c>
      <c r="G33" s="175">
        <v>0</v>
      </c>
    </row>
    <row r="34" spans="1:7" ht="14.45" customHeight="1" x14ac:dyDescent="0.25">
      <c r="A34" s="58" t="s">
        <v>257</v>
      </c>
      <c r="B34" s="174">
        <v>0</v>
      </c>
      <c r="C34" s="174">
        <v>200000</v>
      </c>
      <c r="D34" s="175">
        <v>200000</v>
      </c>
      <c r="E34" s="174">
        <v>199832.1</v>
      </c>
      <c r="F34" s="174">
        <v>199832.1</v>
      </c>
      <c r="G34" s="175">
        <v>199832.1</v>
      </c>
    </row>
    <row r="35" spans="1:7" ht="14.45" customHeight="1" x14ac:dyDescent="0.25">
      <c r="A35" s="58" t="s">
        <v>258</v>
      </c>
      <c r="B35" s="175">
        <v>0</v>
      </c>
      <c r="C35" s="175">
        <v>0</v>
      </c>
      <c r="D35" s="175">
        <v>0</v>
      </c>
      <c r="E35" s="175">
        <v>0</v>
      </c>
      <c r="F35" s="175">
        <v>0</v>
      </c>
      <c r="G35" s="175">
        <v>0</v>
      </c>
    </row>
    <row r="36" spans="1:7" ht="14.45" customHeight="1" x14ac:dyDescent="0.25">
      <c r="A36" s="77" t="s">
        <v>259</v>
      </c>
      <c r="B36" s="174">
        <v>0</v>
      </c>
      <c r="C36" s="174">
        <v>0</v>
      </c>
      <c r="D36" s="175">
        <v>0</v>
      </c>
      <c r="E36" s="174">
        <v>0</v>
      </c>
      <c r="F36" s="174">
        <v>0</v>
      </c>
      <c r="G36" s="175">
        <v>0</v>
      </c>
    </row>
    <row r="37" spans="1:7" ht="14.45" customHeight="1" x14ac:dyDescent="0.25">
      <c r="A37" s="58" t="s">
        <v>260</v>
      </c>
      <c r="B37" s="175">
        <v>0</v>
      </c>
      <c r="C37" s="175">
        <v>0</v>
      </c>
      <c r="D37" s="175">
        <v>0</v>
      </c>
      <c r="E37" s="175">
        <v>0</v>
      </c>
      <c r="F37" s="175">
        <v>0</v>
      </c>
      <c r="G37" s="175">
        <v>0</v>
      </c>
    </row>
    <row r="38" spans="1:7" x14ac:dyDescent="0.25">
      <c r="A38" s="77" t="s">
        <v>261</v>
      </c>
      <c r="B38" s="175">
        <v>0</v>
      </c>
      <c r="C38" s="175">
        <v>0</v>
      </c>
      <c r="D38" s="175">
        <v>0</v>
      </c>
      <c r="E38" s="175">
        <v>0</v>
      </c>
      <c r="F38" s="175">
        <v>0</v>
      </c>
      <c r="G38" s="175">
        <v>0</v>
      </c>
    </row>
    <row r="39" spans="1:7" x14ac:dyDescent="0.25">
      <c r="A39" s="77" t="s">
        <v>262</v>
      </c>
      <c r="B39" s="175">
        <v>0</v>
      </c>
      <c r="C39" s="175">
        <v>0</v>
      </c>
      <c r="D39" s="175">
        <v>0</v>
      </c>
      <c r="E39" s="175">
        <v>0</v>
      </c>
      <c r="F39" s="175">
        <v>0</v>
      </c>
      <c r="G39" s="175">
        <v>0</v>
      </c>
    </row>
    <row r="40" spans="1:7" x14ac:dyDescent="0.25">
      <c r="A40" s="45"/>
      <c r="B40" s="175"/>
      <c r="C40" s="175"/>
      <c r="D40" s="175"/>
      <c r="E40" s="175"/>
      <c r="F40" s="175"/>
      <c r="G40" s="175"/>
    </row>
    <row r="41" spans="1:7" x14ac:dyDescent="0.25">
      <c r="A41" s="3" t="s">
        <v>263</v>
      </c>
      <c r="B41" s="4">
        <f t="shared" ref="B41:G41" si="0">SUM(B9,B10,B11,B12,B13,B14,B15,B16,B28,B34,B35,B37)</f>
        <v>73576055.420000002</v>
      </c>
      <c r="C41" s="4">
        <f t="shared" si="0"/>
        <v>2804140</v>
      </c>
      <c r="D41" s="4">
        <f t="shared" si="0"/>
        <v>76380195.420000002</v>
      </c>
      <c r="E41" s="4">
        <f t="shared" si="0"/>
        <v>87485899.799999997</v>
      </c>
      <c r="F41" s="4">
        <f t="shared" si="0"/>
        <v>87485899.799999997</v>
      </c>
      <c r="G41" s="4">
        <f t="shared" si="0"/>
        <v>13909844.379999995</v>
      </c>
    </row>
    <row r="42" spans="1:7" x14ac:dyDescent="0.25">
      <c r="A42" s="3" t="s">
        <v>264</v>
      </c>
      <c r="B42" s="176"/>
      <c r="C42" s="176"/>
      <c r="D42" s="176"/>
      <c r="E42" s="176"/>
      <c r="F42" s="176"/>
      <c r="G42" s="176"/>
    </row>
    <row r="43" spans="1:7" x14ac:dyDescent="0.25">
      <c r="A43" s="45"/>
      <c r="B43" s="177"/>
      <c r="C43" s="177"/>
      <c r="D43" s="177"/>
      <c r="E43" s="177"/>
      <c r="F43" s="177"/>
      <c r="G43" s="177"/>
    </row>
    <row r="44" spans="1:7" x14ac:dyDescent="0.25">
      <c r="A44" s="3" t="s">
        <v>265</v>
      </c>
      <c r="B44" s="177"/>
      <c r="C44" s="177"/>
      <c r="D44" s="177"/>
      <c r="E44" s="177"/>
      <c r="F44" s="177"/>
      <c r="G44" s="177"/>
    </row>
    <row r="45" spans="1:7" x14ac:dyDescent="0.25">
      <c r="A45" s="58" t="s">
        <v>266</v>
      </c>
      <c r="B45" s="175">
        <v>0</v>
      </c>
      <c r="C45" s="175">
        <v>0</v>
      </c>
      <c r="D45" s="175">
        <v>0</v>
      </c>
      <c r="E45" s="175">
        <v>0</v>
      </c>
      <c r="F45" s="175">
        <v>0</v>
      </c>
      <c r="G45" s="175">
        <v>0</v>
      </c>
    </row>
    <row r="46" spans="1:7" x14ac:dyDescent="0.25">
      <c r="A46" s="80" t="s">
        <v>267</v>
      </c>
      <c r="B46" s="175">
        <v>0</v>
      </c>
      <c r="C46" s="175">
        <v>0</v>
      </c>
      <c r="D46" s="175">
        <v>0</v>
      </c>
      <c r="E46" s="175">
        <v>0</v>
      </c>
      <c r="F46" s="175">
        <v>0</v>
      </c>
      <c r="G46" s="175">
        <v>0</v>
      </c>
    </row>
    <row r="47" spans="1:7" x14ac:dyDescent="0.25">
      <c r="A47" s="80" t="s">
        <v>268</v>
      </c>
      <c r="B47" s="175">
        <v>0</v>
      </c>
      <c r="C47" s="175">
        <v>0</v>
      </c>
      <c r="D47" s="175">
        <v>0</v>
      </c>
      <c r="E47" s="175">
        <v>0</v>
      </c>
      <c r="F47" s="175">
        <v>0</v>
      </c>
      <c r="G47" s="175">
        <v>0</v>
      </c>
    </row>
    <row r="48" spans="1:7" x14ac:dyDescent="0.25">
      <c r="A48" s="80" t="s">
        <v>269</v>
      </c>
      <c r="B48" s="174">
        <v>0</v>
      </c>
      <c r="C48" s="174">
        <v>0</v>
      </c>
      <c r="D48" s="175">
        <v>0</v>
      </c>
      <c r="E48" s="174">
        <v>0</v>
      </c>
      <c r="F48" s="174">
        <v>0</v>
      </c>
      <c r="G48" s="175">
        <v>0</v>
      </c>
    </row>
    <row r="49" spans="1:7" ht="30" x14ac:dyDescent="0.25">
      <c r="A49" s="80" t="s">
        <v>270</v>
      </c>
      <c r="B49" s="174">
        <v>0</v>
      </c>
      <c r="C49" s="174">
        <v>0</v>
      </c>
      <c r="D49" s="175">
        <v>0</v>
      </c>
      <c r="E49" s="174">
        <v>0</v>
      </c>
      <c r="F49" s="174">
        <v>0</v>
      </c>
      <c r="G49" s="175">
        <v>0</v>
      </c>
    </row>
    <row r="50" spans="1:7" x14ac:dyDescent="0.25">
      <c r="A50" s="80" t="s">
        <v>271</v>
      </c>
      <c r="B50" s="175">
        <v>0</v>
      </c>
      <c r="C50" s="175">
        <v>0</v>
      </c>
      <c r="D50" s="175">
        <v>0</v>
      </c>
      <c r="E50" s="175">
        <v>0</v>
      </c>
      <c r="F50" s="175">
        <v>0</v>
      </c>
      <c r="G50" s="175">
        <v>0</v>
      </c>
    </row>
    <row r="51" spans="1:7" x14ac:dyDescent="0.25">
      <c r="A51" s="80" t="s">
        <v>272</v>
      </c>
      <c r="B51" s="175">
        <v>0</v>
      </c>
      <c r="C51" s="175">
        <v>0</v>
      </c>
      <c r="D51" s="175">
        <v>0</v>
      </c>
      <c r="E51" s="175">
        <v>0</v>
      </c>
      <c r="F51" s="175">
        <v>0</v>
      </c>
      <c r="G51" s="175">
        <v>0</v>
      </c>
    </row>
    <row r="52" spans="1:7" ht="30" x14ac:dyDescent="0.25">
      <c r="A52" s="81" t="s">
        <v>273</v>
      </c>
      <c r="B52" s="175">
        <v>0</v>
      </c>
      <c r="C52" s="175">
        <v>0</v>
      </c>
      <c r="D52" s="175">
        <v>0</v>
      </c>
      <c r="E52" s="175">
        <v>0</v>
      </c>
      <c r="F52" s="175">
        <v>0</v>
      </c>
      <c r="G52" s="175">
        <v>0</v>
      </c>
    </row>
    <row r="53" spans="1:7" x14ac:dyDescent="0.25">
      <c r="A53" s="77" t="s">
        <v>274</v>
      </c>
      <c r="B53" s="175">
        <v>0</v>
      </c>
      <c r="C53" s="175">
        <v>0</v>
      </c>
      <c r="D53" s="175">
        <v>0</v>
      </c>
      <c r="E53" s="175">
        <v>0</v>
      </c>
      <c r="F53" s="175">
        <v>0</v>
      </c>
      <c r="G53" s="175">
        <v>0</v>
      </c>
    </row>
    <row r="54" spans="1:7" x14ac:dyDescent="0.25">
      <c r="A54" s="58" t="s">
        <v>275</v>
      </c>
      <c r="B54" s="175">
        <v>0</v>
      </c>
      <c r="C54" s="175">
        <v>0</v>
      </c>
      <c r="D54" s="175">
        <v>0</v>
      </c>
      <c r="E54" s="175">
        <v>0</v>
      </c>
      <c r="F54" s="175">
        <v>0</v>
      </c>
      <c r="G54" s="175">
        <v>0</v>
      </c>
    </row>
    <row r="55" spans="1:7" x14ac:dyDescent="0.25">
      <c r="A55" s="81" t="s">
        <v>276</v>
      </c>
      <c r="B55" s="175">
        <v>0</v>
      </c>
      <c r="C55" s="175">
        <v>0</v>
      </c>
      <c r="D55" s="175">
        <v>0</v>
      </c>
      <c r="E55" s="175">
        <v>0</v>
      </c>
      <c r="F55" s="175">
        <v>0</v>
      </c>
      <c r="G55" s="175">
        <v>0</v>
      </c>
    </row>
    <row r="56" spans="1:7" x14ac:dyDescent="0.25">
      <c r="A56" s="80" t="s">
        <v>277</v>
      </c>
      <c r="B56" s="175">
        <v>0</v>
      </c>
      <c r="C56" s="175">
        <v>0</v>
      </c>
      <c r="D56" s="175">
        <v>0</v>
      </c>
      <c r="E56" s="175">
        <v>0</v>
      </c>
      <c r="F56" s="175">
        <v>0</v>
      </c>
      <c r="G56" s="175">
        <v>0</v>
      </c>
    </row>
    <row r="57" spans="1:7" x14ac:dyDescent="0.25">
      <c r="A57" s="80" t="s">
        <v>278</v>
      </c>
      <c r="B57" s="175">
        <v>0</v>
      </c>
      <c r="C57" s="175">
        <v>0</v>
      </c>
      <c r="D57" s="175">
        <v>0</v>
      </c>
      <c r="E57" s="175">
        <v>0</v>
      </c>
      <c r="F57" s="175">
        <v>0</v>
      </c>
      <c r="G57" s="175">
        <v>0</v>
      </c>
    </row>
    <row r="58" spans="1:7" x14ac:dyDescent="0.25">
      <c r="A58" s="81" t="s">
        <v>279</v>
      </c>
      <c r="B58" s="174">
        <v>0</v>
      </c>
      <c r="C58" s="174">
        <v>0</v>
      </c>
      <c r="D58" s="175">
        <v>0</v>
      </c>
      <c r="E58" s="174">
        <v>0</v>
      </c>
      <c r="F58" s="174">
        <v>0</v>
      </c>
      <c r="G58" s="175">
        <v>0</v>
      </c>
    </row>
    <row r="59" spans="1:7" x14ac:dyDescent="0.25">
      <c r="A59" s="58" t="s">
        <v>280</v>
      </c>
      <c r="B59" s="175">
        <v>0</v>
      </c>
      <c r="C59" s="175">
        <v>0</v>
      </c>
      <c r="D59" s="175">
        <v>0</v>
      </c>
      <c r="E59" s="175">
        <v>0</v>
      </c>
      <c r="F59" s="175">
        <v>0</v>
      </c>
      <c r="G59" s="175">
        <v>0</v>
      </c>
    </row>
    <row r="60" spans="1:7" x14ac:dyDescent="0.25">
      <c r="A60" s="80" t="s">
        <v>281</v>
      </c>
      <c r="B60" s="174">
        <v>0</v>
      </c>
      <c r="C60" s="174">
        <v>0</v>
      </c>
      <c r="D60" s="175">
        <v>0</v>
      </c>
      <c r="E60" s="174">
        <v>0</v>
      </c>
      <c r="F60" s="174">
        <v>0</v>
      </c>
      <c r="G60" s="175">
        <v>0</v>
      </c>
    </row>
    <row r="61" spans="1:7" x14ac:dyDescent="0.25">
      <c r="A61" s="80" t="s">
        <v>282</v>
      </c>
      <c r="B61" s="174">
        <v>0</v>
      </c>
      <c r="C61" s="174">
        <v>0</v>
      </c>
      <c r="D61" s="175">
        <v>0</v>
      </c>
      <c r="E61" s="174">
        <v>0</v>
      </c>
      <c r="F61" s="174">
        <v>0</v>
      </c>
      <c r="G61" s="175">
        <v>0</v>
      </c>
    </row>
    <row r="62" spans="1:7" x14ac:dyDescent="0.25">
      <c r="A62" s="58" t="s">
        <v>283</v>
      </c>
      <c r="B62" s="174">
        <v>0</v>
      </c>
      <c r="C62" s="174">
        <v>0</v>
      </c>
      <c r="D62" s="175">
        <v>0</v>
      </c>
      <c r="E62" s="174">
        <v>0</v>
      </c>
      <c r="F62" s="174">
        <v>0</v>
      </c>
      <c r="G62" s="175">
        <v>0</v>
      </c>
    </row>
    <row r="63" spans="1:7" x14ac:dyDescent="0.25">
      <c r="A63" s="58" t="s">
        <v>284</v>
      </c>
      <c r="B63" s="174">
        <v>0</v>
      </c>
      <c r="C63" s="174">
        <v>0</v>
      </c>
      <c r="D63" s="175">
        <v>0</v>
      </c>
      <c r="E63" s="174">
        <v>0</v>
      </c>
      <c r="F63" s="174">
        <v>0</v>
      </c>
      <c r="G63" s="175">
        <v>0</v>
      </c>
    </row>
    <row r="64" spans="1:7" x14ac:dyDescent="0.25">
      <c r="A64" s="45"/>
      <c r="B64" s="177"/>
      <c r="C64" s="177"/>
      <c r="D64" s="177"/>
      <c r="E64" s="177"/>
      <c r="F64" s="177"/>
      <c r="G64" s="177"/>
    </row>
    <row r="65" spans="1:7" x14ac:dyDescent="0.25">
      <c r="A65" s="3" t="s">
        <v>285</v>
      </c>
      <c r="B65" s="4">
        <f t="shared" ref="B65:G65" si="1">B45+B54+B59+B62+B63</f>
        <v>0</v>
      </c>
      <c r="C65" s="4">
        <f t="shared" si="1"/>
        <v>0</v>
      </c>
      <c r="D65" s="4">
        <f t="shared" si="1"/>
        <v>0</v>
      </c>
      <c r="E65" s="4">
        <f t="shared" si="1"/>
        <v>0</v>
      </c>
      <c r="F65" s="4">
        <f t="shared" si="1"/>
        <v>0</v>
      </c>
      <c r="G65" s="4">
        <f t="shared" si="1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286</v>
      </c>
      <c r="B67" s="4">
        <f t="shared" ref="B67:G67" si="2">B68</f>
        <v>0</v>
      </c>
      <c r="C67" s="4">
        <f t="shared" si="2"/>
        <v>0</v>
      </c>
      <c r="D67" s="4">
        <f t="shared" si="2"/>
        <v>0</v>
      </c>
      <c r="E67" s="4">
        <f t="shared" si="2"/>
        <v>0</v>
      </c>
      <c r="F67" s="4">
        <f t="shared" si="2"/>
        <v>0</v>
      </c>
      <c r="G67" s="4">
        <f t="shared" si="2"/>
        <v>0</v>
      </c>
    </row>
    <row r="68" spans="1:7" x14ac:dyDescent="0.25">
      <c r="A68" s="58" t="s">
        <v>287</v>
      </c>
      <c r="B68" s="174">
        <v>0</v>
      </c>
      <c r="C68" s="174">
        <v>0</v>
      </c>
      <c r="D68" s="175">
        <v>0</v>
      </c>
      <c r="E68" s="174">
        <v>0</v>
      </c>
      <c r="F68" s="174">
        <v>0</v>
      </c>
      <c r="G68" s="175">
        <v>0</v>
      </c>
    </row>
    <row r="69" spans="1:7" x14ac:dyDescent="0.25">
      <c r="A69" s="45"/>
      <c r="B69" s="177"/>
      <c r="C69" s="177"/>
      <c r="D69" s="177"/>
      <c r="E69" s="177"/>
      <c r="F69" s="177"/>
      <c r="G69" s="177"/>
    </row>
    <row r="70" spans="1:7" x14ac:dyDescent="0.25">
      <c r="A70" s="3" t="s">
        <v>288</v>
      </c>
      <c r="B70" s="4">
        <f t="shared" ref="B70:G70" si="3">B41+B65+B67</f>
        <v>73576055.420000002</v>
      </c>
      <c r="C70" s="4">
        <f t="shared" si="3"/>
        <v>2804140</v>
      </c>
      <c r="D70" s="4">
        <f t="shared" si="3"/>
        <v>76380195.420000002</v>
      </c>
      <c r="E70" s="4">
        <f t="shared" si="3"/>
        <v>87485899.799999997</v>
      </c>
      <c r="F70" s="4">
        <f t="shared" si="3"/>
        <v>87485899.799999997</v>
      </c>
      <c r="G70" s="4">
        <f t="shared" si="3"/>
        <v>13909844.379999995</v>
      </c>
    </row>
    <row r="71" spans="1:7" x14ac:dyDescent="0.25">
      <c r="A71" s="45"/>
      <c r="B71" s="177"/>
      <c r="C71" s="177"/>
      <c r="D71" s="177"/>
      <c r="E71" s="177"/>
      <c r="F71" s="177"/>
      <c r="G71" s="177"/>
    </row>
    <row r="72" spans="1:7" x14ac:dyDescent="0.25">
      <c r="A72" s="3" t="s">
        <v>289</v>
      </c>
      <c r="B72" s="177"/>
      <c r="C72" s="177"/>
      <c r="D72" s="177"/>
      <c r="E72" s="177"/>
      <c r="F72" s="177"/>
      <c r="G72" s="177"/>
    </row>
    <row r="73" spans="1:7" ht="30" x14ac:dyDescent="0.25">
      <c r="A73" s="67" t="s">
        <v>290</v>
      </c>
      <c r="B73" s="174">
        <v>0</v>
      </c>
      <c r="C73" s="174">
        <v>0</v>
      </c>
      <c r="D73" s="175">
        <v>0</v>
      </c>
      <c r="E73" s="174">
        <v>0</v>
      </c>
      <c r="F73" s="174">
        <v>0</v>
      </c>
      <c r="G73" s="175">
        <v>0</v>
      </c>
    </row>
    <row r="74" spans="1:7" ht="30" x14ac:dyDescent="0.25">
      <c r="A74" s="67" t="s">
        <v>291</v>
      </c>
      <c r="B74" s="174">
        <v>0</v>
      </c>
      <c r="C74" s="174">
        <v>0</v>
      </c>
      <c r="D74" s="175">
        <v>0</v>
      </c>
      <c r="E74" s="174">
        <v>0</v>
      </c>
      <c r="F74" s="174">
        <v>0</v>
      </c>
      <c r="G74" s="175">
        <v>0</v>
      </c>
    </row>
    <row r="75" spans="1:7" x14ac:dyDescent="0.25">
      <c r="A75" s="18" t="s">
        <v>292</v>
      </c>
      <c r="B75" s="4">
        <f t="shared" ref="B75:G75" si="4">B73+B74</f>
        <v>0</v>
      </c>
      <c r="C75" s="4">
        <f t="shared" si="4"/>
        <v>0</v>
      </c>
      <c r="D75" s="4">
        <f t="shared" si="4"/>
        <v>0</v>
      </c>
      <c r="E75" s="4">
        <f t="shared" si="4"/>
        <v>0</v>
      </c>
      <c r="F75" s="4">
        <f t="shared" si="4"/>
        <v>0</v>
      </c>
      <c r="G75" s="4">
        <f t="shared" si="4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91475624-0A8D-4483-86E2-95E89FE577EF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B41:G41 B43:G75 B42:F4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="75" zoomScaleNormal="75" workbookViewId="0">
      <selection activeCell="J99" sqref="J9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5" t="s">
        <v>293</v>
      </c>
      <c r="B1" s="187"/>
      <c r="C1" s="187"/>
      <c r="D1" s="187"/>
      <c r="E1" s="187"/>
      <c r="F1" s="187"/>
      <c r="G1" s="188"/>
    </row>
    <row r="2" spans="1:7" x14ac:dyDescent="0.25">
      <c r="A2" s="123" t="str">
        <f>'Formato 1'!A2</f>
        <v>Sistema de Agua Potable y Alcantarillado Municipal de Valle de Santiago</v>
      </c>
      <c r="B2" s="123"/>
      <c r="C2" s="123"/>
      <c r="D2" s="123"/>
      <c r="E2" s="123"/>
      <c r="F2" s="123"/>
      <c r="G2" s="123"/>
    </row>
    <row r="3" spans="1:7" x14ac:dyDescent="0.25">
      <c r="A3" s="124" t="s">
        <v>294</v>
      </c>
      <c r="B3" s="124"/>
      <c r="C3" s="124"/>
      <c r="D3" s="124"/>
      <c r="E3" s="124"/>
      <c r="F3" s="124"/>
      <c r="G3" s="124"/>
    </row>
    <row r="4" spans="1:7" x14ac:dyDescent="0.25">
      <c r="A4" s="124" t="s">
        <v>295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31 de Diciembre de 2024 (b)</v>
      </c>
      <c r="B5" s="124"/>
      <c r="C5" s="124"/>
      <c r="D5" s="124"/>
      <c r="E5" s="124"/>
      <c r="F5" s="124"/>
      <c r="G5" s="124"/>
    </row>
    <row r="6" spans="1:7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193" t="s">
        <v>4</v>
      </c>
      <c r="B7" s="193" t="s">
        <v>296</v>
      </c>
      <c r="C7" s="193"/>
      <c r="D7" s="193"/>
      <c r="E7" s="193"/>
      <c r="F7" s="193"/>
      <c r="G7" s="194" t="s">
        <v>297</v>
      </c>
    </row>
    <row r="8" spans="1:7" ht="30" x14ac:dyDescent="0.25">
      <c r="A8" s="193"/>
      <c r="B8" s="7" t="s">
        <v>298</v>
      </c>
      <c r="C8" s="7" t="s">
        <v>299</v>
      </c>
      <c r="D8" s="7" t="s">
        <v>300</v>
      </c>
      <c r="E8" s="7" t="s">
        <v>184</v>
      </c>
      <c r="F8" s="7" t="s">
        <v>301</v>
      </c>
      <c r="G8" s="193"/>
    </row>
    <row r="9" spans="1:7" x14ac:dyDescent="0.25">
      <c r="A9" s="27" t="s">
        <v>302</v>
      </c>
      <c r="B9" s="83">
        <f t="shared" ref="B9:G9" si="0">SUM(B10,B18,B28,B38,B48,B58,B62,B71,B75)</f>
        <v>73576055.419999987</v>
      </c>
      <c r="C9" s="83">
        <f t="shared" si="0"/>
        <v>2804140.0000000005</v>
      </c>
      <c r="D9" s="83">
        <f t="shared" si="0"/>
        <v>76380195.420000002</v>
      </c>
      <c r="E9" s="83">
        <f t="shared" si="0"/>
        <v>66186092.319999993</v>
      </c>
      <c r="F9" s="83">
        <f t="shared" si="0"/>
        <v>61081733.399999999</v>
      </c>
      <c r="G9" s="83">
        <f t="shared" si="0"/>
        <v>10194103.1</v>
      </c>
    </row>
    <row r="10" spans="1:7" x14ac:dyDescent="0.25">
      <c r="A10" s="84" t="s">
        <v>303</v>
      </c>
      <c r="B10" s="83">
        <f t="shared" ref="B10:G10" si="1">SUM(B11:B17)</f>
        <v>31632893.899999999</v>
      </c>
      <c r="C10" s="83">
        <f t="shared" si="1"/>
        <v>1113909</v>
      </c>
      <c r="D10" s="83">
        <f t="shared" si="1"/>
        <v>32746802.899999999</v>
      </c>
      <c r="E10" s="83">
        <f t="shared" si="1"/>
        <v>29561596.02</v>
      </c>
      <c r="F10" s="83">
        <f t="shared" si="1"/>
        <v>28970291.350000001</v>
      </c>
      <c r="G10" s="83">
        <f t="shared" si="1"/>
        <v>3185206.88</v>
      </c>
    </row>
    <row r="11" spans="1:7" x14ac:dyDescent="0.25">
      <c r="A11" s="85" t="s">
        <v>304</v>
      </c>
      <c r="B11" s="178">
        <v>19724379.52</v>
      </c>
      <c r="C11" s="178">
        <v>-90639</v>
      </c>
      <c r="D11" s="179">
        <v>19633740.52</v>
      </c>
      <c r="E11" s="178">
        <v>17402485.5</v>
      </c>
      <c r="F11" s="178">
        <v>17402485.5</v>
      </c>
      <c r="G11" s="179">
        <v>2231255.0199999996</v>
      </c>
    </row>
    <row r="12" spans="1:7" x14ac:dyDescent="0.25">
      <c r="A12" s="85" t="s">
        <v>305</v>
      </c>
      <c r="B12" s="179">
        <v>0</v>
      </c>
      <c r="C12" s="179">
        <v>0</v>
      </c>
      <c r="D12" s="179">
        <v>0</v>
      </c>
      <c r="E12" s="179">
        <v>0</v>
      </c>
      <c r="F12" s="179">
        <v>0</v>
      </c>
      <c r="G12" s="179">
        <v>0</v>
      </c>
    </row>
    <row r="13" spans="1:7" x14ac:dyDescent="0.25">
      <c r="A13" s="85" t="s">
        <v>306</v>
      </c>
      <c r="B13" s="178">
        <v>4584867.63</v>
      </c>
      <c r="C13" s="178">
        <v>65639</v>
      </c>
      <c r="D13" s="179">
        <v>4650506.63</v>
      </c>
      <c r="E13" s="178">
        <v>4130218.85</v>
      </c>
      <c r="F13" s="178">
        <v>4130218.85</v>
      </c>
      <c r="G13" s="179">
        <v>520287.7799999998</v>
      </c>
    </row>
    <row r="14" spans="1:7" x14ac:dyDescent="0.25">
      <c r="A14" s="85" t="s">
        <v>307</v>
      </c>
      <c r="B14" s="178">
        <v>5057269.03</v>
      </c>
      <c r="C14" s="178">
        <v>-731091</v>
      </c>
      <c r="D14" s="179">
        <v>4326178.03</v>
      </c>
      <c r="E14" s="178">
        <v>4262422.38</v>
      </c>
      <c r="F14" s="178">
        <v>3671117.71</v>
      </c>
      <c r="G14" s="179">
        <v>63755.650000000373</v>
      </c>
    </row>
    <row r="15" spans="1:7" x14ac:dyDescent="0.25">
      <c r="A15" s="85" t="s">
        <v>308</v>
      </c>
      <c r="B15" s="178">
        <v>2266377.7200000002</v>
      </c>
      <c r="C15" s="178">
        <v>1870000</v>
      </c>
      <c r="D15" s="179">
        <v>4136377.72</v>
      </c>
      <c r="E15" s="178">
        <v>3766469.29</v>
      </c>
      <c r="F15" s="178">
        <v>3766469.29</v>
      </c>
      <c r="G15" s="179">
        <v>369908.43000000017</v>
      </c>
    </row>
    <row r="16" spans="1:7" x14ac:dyDescent="0.25">
      <c r="A16" s="85" t="s">
        <v>309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v>0</v>
      </c>
    </row>
    <row r="17" spans="1:7" x14ac:dyDescent="0.25">
      <c r="A17" s="85" t="s">
        <v>310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84" t="s">
        <v>311</v>
      </c>
      <c r="B18" s="83">
        <f t="shared" ref="B18:G18" si="2">SUM(B19:B27)</f>
        <v>10154413.939999999</v>
      </c>
      <c r="C18" s="83">
        <f t="shared" si="2"/>
        <v>213932.78000000003</v>
      </c>
      <c r="D18" s="83">
        <f t="shared" si="2"/>
        <v>10368346.720000001</v>
      </c>
      <c r="E18" s="83">
        <f t="shared" si="2"/>
        <v>7338272.0200000005</v>
      </c>
      <c r="F18" s="83">
        <f t="shared" si="2"/>
        <v>7283432.0200000005</v>
      </c>
      <c r="G18" s="83">
        <f t="shared" si="2"/>
        <v>3030074.6999999993</v>
      </c>
    </row>
    <row r="19" spans="1:7" x14ac:dyDescent="0.25">
      <c r="A19" s="85" t="s">
        <v>312</v>
      </c>
      <c r="B19" s="178">
        <v>394942.9</v>
      </c>
      <c r="C19" s="178">
        <v>-2600</v>
      </c>
      <c r="D19" s="179">
        <v>392342.9</v>
      </c>
      <c r="E19" s="178">
        <v>272674.78000000003</v>
      </c>
      <c r="F19" s="178">
        <v>272674.78000000003</v>
      </c>
      <c r="G19" s="179">
        <v>119668.12</v>
      </c>
    </row>
    <row r="20" spans="1:7" x14ac:dyDescent="0.25">
      <c r="A20" s="85" t="s">
        <v>313</v>
      </c>
      <c r="B20" s="178">
        <v>90480</v>
      </c>
      <c r="C20" s="178">
        <v>-7280</v>
      </c>
      <c r="D20" s="179">
        <v>83200</v>
      </c>
      <c r="E20" s="178">
        <v>78804.77</v>
      </c>
      <c r="F20" s="178">
        <v>78804.77</v>
      </c>
      <c r="G20" s="179">
        <v>4395.2299999999959</v>
      </c>
    </row>
    <row r="21" spans="1:7" x14ac:dyDescent="0.25">
      <c r="A21" s="85" t="s">
        <v>314</v>
      </c>
      <c r="B21" s="178">
        <v>2005224.43</v>
      </c>
      <c r="C21" s="178">
        <v>-513920.22</v>
      </c>
      <c r="D21" s="179">
        <v>1491304.21</v>
      </c>
      <c r="E21" s="178">
        <v>983971.01</v>
      </c>
      <c r="F21" s="178">
        <v>983971.01</v>
      </c>
      <c r="G21" s="179">
        <v>507333.19999999995</v>
      </c>
    </row>
    <row r="22" spans="1:7" x14ac:dyDescent="0.25">
      <c r="A22" s="85" t="s">
        <v>315</v>
      </c>
      <c r="B22" s="178">
        <v>4972885.92</v>
      </c>
      <c r="C22" s="178">
        <v>530233</v>
      </c>
      <c r="D22" s="179">
        <v>5503118.9199999999</v>
      </c>
      <c r="E22" s="178">
        <v>3784351.93</v>
      </c>
      <c r="F22" s="178">
        <v>3784351.93</v>
      </c>
      <c r="G22" s="179">
        <v>1718766.9899999998</v>
      </c>
    </row>
    <row r="23" spans="1:7" x14ac:dyDescent="0.25">
      <c r="A23" s="85" t="s">
        <v>316</v>
      </c>
      <c r="B23" s="178">
        <v>586480</v>
      </c>
      <c r="C23" s="178">
        <v>-132000</v>
      </c>
      <c r="D23" s="179">
        <v>454480</v>
      </c>
      <c r="E23" s="178">
        <v>379520.53</v>
      </c>
      <c r="F23" s="178">
        <v>379520.53</v>
      </c>
      <c r="G23" s="179">
        <v>74959.469999999972</v>
      </c>
    </row>
    <row r="24" spans="1:7" x14ac:dyDescent="0.25">
      <c r="A24" s="85" t="s">
        <v>317</v>
      </c>
      <c r="B24" s="178">
        <v>1514499.38</v>
      </c>
      <c r="C24" s="178">
        <v>-18000</v>
      </c>
      <c r="D24" s="179">
        <v>1496499.38</v>
      </c>
      <c r="E24" s="178">
        <v>1431338.24</v>
      </c>
      <c r="F24" s="178">
        <v>1431338.24</v>
      </c>
      <c r="G24" s="179">
        <v>65161.139999999898</v>
      </c>
    </row>
    <row r="25" spans="1:7" x14ac:dyDescent="0.25">
      <c r="A25" s="85" t="s">
        <v>318</v>
      </c>
      <c r="B25" s="178">
        <v>351840</v>
      </c>
      <c r="C25" s="178">
        <v>267000</v>
      </c>
      <c r="D25" s="179">
        <v>618840</v>
      </c>
      <c r="E25" s="178">
        <v>243081.93</v>
      </c>
      <c r="F25" s="178">
        <v>188241.93</v>
      </c>
      <c r="G25" s="179">
        <v>375758.07</v>
      </c>
    </row>
    <row r="26" spans="1:7" x14ac:dyDescent="0.25">
      <c r="A26" s="85" t="s">
        <v>319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85" t="s">
        <v>320</v>
      </c>
      <c r="B27" s="178">
        <v>238061.31</v>
      </c>
      <c r="C27" s="178">
        <v>90500</v>
      </c>
      <c r="D27" s="179">
        <v>328561.31</v>
      </c>
      <c r="E27" s="178">
        <v>164528.82999999999</v>
      </c>
      <c r="F27" s="178">
        <v>164528.82999999999</v>
      </c>
      <c r="G27" s="179">
        <v>164032.48000000001</v>
      </c>
    </row>
    <row r="28" spans="1:7" x14ac:dyDescent="0.25">
      <c r="A28" s="84" t="s">
        <v>321</v>
      </c>
      <c r="B28" s="83">
        <f t="shared" ref="B28:G28" si="3">SUM(B29:B37)</f>
        <v>23319658.900000002</v>
      </c>
      <c r="C28" s="83">
        <f t="shared" si="3"/>
        <v>94403.199999999953</v>
      </c>
      <c r="D28" s="83">
        <f t="shared" si="3"/>
        <v>23414062.100000001</v>
      </c>
      <c r="E28" s="83">
        <f t="shared" si="3"/>
        <v>20141296.319999993</v>
      </c>
      <c r="F28" s="83">
        <f t="shared" si="3"/>
        <v>18539240.739999998</v>
      </c>
      <c r="G28" s="83">
        <f t="shared" si="3"/>
        <v>3272765.7799999993</v>
      </c>
    </row>
    <row r="29" spans="1:7" x14ac:dyDescent="0.25">
      <c r="A29" s="85" t="s">
        <v>322</v>
      </c>
      <c r="B29" s="178">
        <v>11600876.6</v>
      </c>
      <c r="C29" s="178">
        <v>-472000</v>
      </c>
      <c r="D29" s="179">
        <v>11128876.6</v>
      </c>
      <c r="E29" s="178">
        <v>10085994.189999999</v>
      </c>
      <c r="F29" s="178">
        <v>10085994.189999999</v>
      </c>
      <c r="G29" s="179">
        <v>1042882.4100000001</v>
      </c>
    </row>
    <row r="30" spans="1:7" x14ac:dyDescent="0.25">
      <c r="A30" s="85" t="s">
        <v>323</v>
      </c>
      <c r="B30" s="178">
        <v>468000</v>
      </c>
      <c r="C30" s="178">
        <v>325435</v>
      </c>
      <c r="D30" s="179">
        <v>793435</v>
      </c>
      <c r="E30" s="178">
        <v>322750</v>
      </c>
      <c r="F30" s="178">
        <v>322750</v>
      </c>
      <c r="G30" s="179">
        <v>470685</v>
      </c>
    </row>
    <row r="31" spans="1:7" x14ac:dyDescent="0.25">
      <c r="A31" s="85" t="s">
        <v>324</v>
      </c>
      <c r="B31" s="178">
        <v>3225922.14</v>
      </c>
      <c r="C31" s="178">
        <v>530601.19999999995</v>
      </c>
      <c r="D31" s="179">
        <v>3756523.34</v>
      </c>
      <c r="E31" s="178">
        <v>3234346.44</v>
      </c>
      <c r="F31" s="178">
        <v>2768849.29</v>
      </c>
      <c r="G31" s="179">
        <v>522176.89999999991</v>
      </c>
    </row>
    <row r="32" spans="1:7" x14ac:dyDescent="0.25">
      <c r="A32" s="85" t="s">
        <v>325</v>
      </c>
      <c r="B32" s="178">
        <v>368000</v>
      </c>
      <c r="C32" s="178">
        <v>420000</v>
      </c>
      <c r="D32" s="179">
        <v>788000</v>
      </c>
      <c r="E32" s="178">
        <v>708464.61</v>
      </c>
      <c r="F32" s="178">
        <v>426495.18</v>
      </c>
      <c r="G32" s="179">
        <v>79535.390000000014</v>
      </c>
    </row>
    <row r="33" spans="1:7" ht="14.45" customHeight="1" x14ac:dyDescent="0.25">
      <c r="A33" s="85" t="s">
        <v>326</v>
      </c>
      <c r="B33" s="178">
        <v>3362126.86</v>
      </c>
      <c r="C33" s="178">
        <v>253551</v>
      </c>
      <c r="D33" s="179">
        <v>3615677.86</v>
      </c>
      <c r="E33" s="178">
        <v>2686448.88</v>
      </c>
      <c r="F33" s="178">
        <v>2686448.88</v>
      </c>
      <c r="G33" s="179">
        <v>929228.98</v>
      </c>
    </row>
    <row r="34" spans="1:7" ht="14.45" customHeight="1" x14ac:dyDescent="0.25">
      <c r="A34" s="85" t="s">
        <v>327</v>
      </c>
      <c r="B34" s="178">
        <v>145600</v>
      </c>
      <c r="C34" s="178">
        <v>-38190</v>
      </c>
      <c r="D34" s="179">
        <v>107410</v>
      </c>
      <c r="E34" s="178">
        <v>93557.97</v>
      </c>
      <c r="F34" s="178">
        <v>93557.97</v>
      </c>
      <c r="G34" s="179">
        <v>13852.029999999999</v>
      </c>
    </row>
    <row r="35" spans="1:7" ht="14.45" customHeight="1" x14ac:dyDescent="0.25">
      <c r="A35" s="85" t="s">
        <v>328</v>
      </c>
      <c r="B35" s="178">
        <v>105200</v>
      </c>
      <c r="C35" s="178">
        <v>-8400</v>
      </c>
      <c r="D35" s="179">
        <v>96800</v>
      </c>
      <c r="E35" s="178">
        <v>79544.47</v>
      </c>
      <c r="F35" s="178">
        <v>79544.47</v>
      </c>
      <c r="G35" s="179">
        <v>17255.53</v>
      </c>
    </row>
    <row r="36" spans="1:7" ht="14.45" customHeight="1" x14ac:dyDescent="0.25">
      <c r="A36" s="85" t="s">
        <v>329</v>
      </c>
      <c r="B36" s="178">
        <v>102960</v>
      </c>
      <c r="C36" s="178">
        <v>160000</v>
      </c>
      <c r="D36" s="179">
        <v>262960</v>
      </c>
      <c r="E36" s="178">
        <v>245396.04</v>
      </c>
      <c r="F36" s="178">
        <v>205396.04</v>
      </c>
      <c r="G36" s="179">
        <v>17563.959999999992</v>
      </c>
    </row>
    <row r="37" spans="1:7" ht="14.45" customHeight="1" x14ac:dyDescent="0.25">
      <c r="A37" s="85" t="s">
        <v>330</v>
      </c>
      <c r="B37" s="178">
        <v>3940973.3</v>
      </c>
      <c r="C37" s="178">
        <v>-1076594</v>
      </c>
      <c r="D37" s="179">
        <v>2864379.3</v>
      </c>
      <c r="E37" s="178">
        <v>2684793.72</v>
      </c>
      <c r="F37" s="178">
        <v>1870204.72</v>
      </c>
      <c r="G37" s="179">
        <v>179585.57999999961</v>
      </c>
    </row>
    <row r="38" spans="1:7" x14ac:dyDescent="0.25">
      <c r="A38" s="84" t="s">
        <v>331</v>
      </c>
      <c r="B38" s="83">
        <f t="shared" ref="B38:G38" si="4">SUM(B39:B47)</f>
        <v>410208</v>
      </c>
      <c r="C38" s="83">
        <f t="shared" si="4"/>
        <v>-100000</v>
      </c>
      <c r="D38" s="83">
        <f t="shared" si="4"/>
        <v>310208</v>
      </c>
      <c r="E38" s="83">
        <f t="shared" si="4"/>
        <v>305500</v>
      </c>
      <c r="F38" s="83">
        <f t="shared" si="4"/>
        <v>305500</v>
      </c>
      <c r="G38" s="83">
        <f t="shared" si="4"/>
        <v>4708</v>
      </c>
    </row>
    <row r="39" spans="1:7" x14ac:dyDescent="0.25">
      <c r="A39" s="85" t="s">
        <v>332</v>
      </c>
      <c r="B39" s="178">
        <v>26208</v>
      </c>
      <c r="C39" s="178">
        <v>0</v>
      </c>
      <c r="D39" s="179">
        <v>26208</v>
      </c>
      <c r="E39" s="178">
        <v>26000</v>
      </c>
      <c r="F39" s="178">
        <v>26000</v>
      </c>
      <c r="G39" s="179">
        <v>208</v>
      </c>
    </row>
    <row r="40" spans="1:7" x14ac:dyDescent="0.25">
      <c r="A40" s="85" t="s">
        <v>333</v>
      </c>
      <c r="B40" s="179">
        <v>0</v>
      </c>
      <c r="C40" s="179">
        <v>0</v>
      </c>
      <c r="D40" s="179">
        <v>0</v>
      </c>
      <c r="E40" s="179">
        <v>0</v>
      </c>
      <c r="F40" s="179">
        <v>0</v>
      </c>
      <c r="G40" s="179">
        <v>0</v>
      </c>
    </row>
    <row r="41" spans="1:7" x14ac:dyDescent="0.25">
      <c r="A41" s="85" t="s">
        <v>334</v>
      </c>
      <c r="B41" s="179">
        <v>0</v>
      </c>
      <c r="C41" s="179">
        <v>0</v>
      </c>
      <c r="D41" s="179">
        <v>0</v>
      </c>
      <c r="E41" s="179">
        <v>0</v>
      </c>
      <c r="F41" s="179">
        <v>0</v>
      </c>
      <c r="G41" s="179">
        <v>0</v>
      </c>
    </row>
    <row r="42" spans="1:7" x14ac:dyDescent="0.25">
      <c r="A42" s="85" t="s">
        <v>335</v>
      </c>
      <c r="B42" s="178">
        <v>384000</v>
      </c>
      <c r="C42" s="178">
        <v>-100000</v>
      </c>
      <c r="D42" s="179">
        <v>284000</v>
      </c>
      <c r="E42" s="178">
        <v>279500</v>
      </c>
      <c r="F42" s="178">
        <v>279500</v>
      </c>
      <c r="G42" s="179">
        <v>4500</v>
      </c>
    </row>
    <row r="43" spans="1:7" x14ac:dyDescent="0.25">
      <c r="A43" s="85" t="s">
        <v>336</v>
      </c>
      <c r="B43" s="179">
        <v>0</v>
      </c>
      <c r="C43" s="179">
        <v>0</v>
      </c>
      <c r="D43" s="179">
        <v>0</v>
      </c>
      <c r="E43" s="179">
        <v>0</v>
      </c>
      <c r="F43" s="179">
        <v>0</v>
      </c>
      <c r="G43" s="179">
        <v>0</v>
      </c>
    </row>
    <row r="44" spans="1:7" x14ac:dyDescent="0.25">
      <c r="A44" s="85" t="s">
        <v>337</v>
      </c>
      <c r="B44" s="179">
        <v>0</v>
      </c>
      <c r="C44" s="179">
        <v>0</v>
      </c>
      <c r="D44" s="179">
        <v>0</v>
      </c>
      <c r="E44" s="179">
        <v>0</v>
      </c>
      <c r="F44" s="179">
        <v>0</v>
      </c>
      <c r="G44" s="179">
        <v>0</v>
      </c>
    </row>
    <row r="45" spans="1:7" x14ac:dyDescent="0.25">
      <c r="A45" s="85" t="s">
        <v>338</v>
      </c>
      <c r="B45" s="179">
        <v>0</v>
      </c>
      <c r="C45" s="179">
        <v>0</v>
      </c>
      <c r="D45" s="179">
        <v>0</v>
      </c>
      <c r="E45" s="179">
        <v>0</v>
      </c>
      <c r="F45" s="179">
        <v>0</v>
      </c>
      <c r="G45" s="179">
        <v>0</v>
      </c>
    </row>
    <row r="46" spans="1:7" x14ac:dyDescent="0.25">
      <c r="A46" s="85" t="s">
        <v>339</v>
      </c>
      <c r="B46" s="179">
        <v>0</v>
      </c>
      <c r="C46" s="179">
        <v>0</v>
      </c>
      <c r="D46" s="179">
        <v>0</v>
      </c>
      <c r="E46" s="179">
        <v>0</v>
      </c>
      <c r="F46" s="179">
        <v>0</v>
      </c>
      <c r="G46" s="179">
        <v>0</v>
      </c>
    </row>
    <row r="47" spans="1:7" x14ac:dyDescent="0.25">
      <c r="A47" s="85" t="s">
        <v>340</v>
      </c>
      <c r="B47" s="179">
        <v>0</v>
      </c>
      <c r="C47" s="179">
        <v>0</v>
      </c>
      <c r="D47" s="179">
        <v>0</v>
      </c>
      <c r="E47" s="179">
        <v>0</v>
      </c>
      <c r="F47" s="179">
        <v>0</v>
      </c>
      <c r="G47" s="179">
        <v>0</v>
      </c>
    </row>
    <row r="48" spans="1:7" x14ac:dyDescent="0.25">
      <c r="A48" s="84" t="s">
        <v>341</v>
      </c>
      <c r="B48" s="83">
        <f t="shared" ref="B48:G48" si="5">SUM(B49:B57)</f>
        <v>4372071.0999999996</v>
      </c>
      <c r="C48" s="83">
        <f t="shared" si="5"/>
        <v>4315180.17</v>
      </c>
      <c r="D48" s="83">
        <f t="shared" si="5"/>
        <v>8687251.2699999996</v>
      </c>
      <c r="E48" s="83">
        <f t="shared" si="5"/>
        <v>8020188.46</v>
      </c>
      <c r="F48" s="83">
        <f t="shared" si="5"/>
        <v>5164029.79</v>
      </c>
      <c r="G48" s="83">
        <f t="shared" si="5"/>
        <v>667062.81000000006</v>
      </c>
    </row>
    <row r="49" spans="1:7" x14ac:dyDescent="0.25">
      <c r="A49" s="85" t="s">
        <v>342</v>
      </c>
      <c r="B49" s="178">
        <v>395526.58</v>
      </c>
      <c r="C49" s="178">
        <v>-2718</v>
      </c>
      <c r="D49" s="179">
        <v>392808.58</v>
      </c>
      <c r="E49" s="178">
        <v>346591.85</v>
      </c>
      <c r="F49" s="178">
        <v>346591.85</v>
      </c>
      <c r="G49" s="179">
        <v>46216.73000000004</v>
      </c>
    </row>
    <row r="50" spans="1:7" x14ac:dyDescent="0.25">
      <c r="A50" s="85" t="s">
        <v>343</v>
      </c>
      <c r="B50" s="178">
        <v>35000</v>
      </c>
      <c r="C50" s="178">
        <v>-28761</v>
      </c>
      <c r="D50" s="179">
        <v>6239</v>
      </c>
      <c r="E50" s="178">
        <v>6239</v>
      </c>
      <c r="F50" s="178">
        <v>6239</v>
      </c>
      <c r="G50" s="179">
        <v>0</v>
      </c>
    </row>
    <row r="51" spans="1:7" x14ac:dyDescent="0.25">
      <c r="A51" s="85" t="s">
        <v>344</v>
      </c>
      <c r="B51" s="178">
        <v>60000</v>
      </c>
      <c r="C51" s="178">
        <v>132000</v>
      </c>
      <c r="D51" s="179">
        <v>192000</v>
      </c>
      <c r="E51" s="178">
        <v>41790</v>
      </c>
      <c r="F51" s="178">
        <v>41790</v>
      </c>
      <c r="G51" s="179">
        <v>150210</v>
      </c>
    </row>
    <row r="52" spans="1:7" x14ac:dyDescent="0.25">
      <c r="A52" s="85" t="s">
        <v>345</v>
      </c>
      <c r="B52" s="178">
        <v>1499360</v>
      </c>
      <c r="C52" s="178">
        <v>88676.37</v>
      </c>
      <c r="D52" s="179">
        <v>1588036.37</v>
      </c>
      <c r="E52" s="178">
        <v>1581095.7</v>
      </c>
      <c r="F52" s="178">
        <v>1581095.7</v>
      </c>
      <c r="G52" s="179">
        <v>6940.6700000001583</v>
      </c>
    </row>
    <row r="53" spans="1:7" x14ac:dyDescent="0.25">
      <c r="A53" s="85" t="s">
        <v>346</v>
      </c>
      <c r="B53" s="179">
        <v>0</v>
      </c>
      <c r="C53" s="179">
        <v>0</v>
      </c>
      <c r="D53" s="179">
        <v>0</v>
      </c>
      <c r="E53" s="179">
        <v>0</v>
      </c>
      <c r="F53" s="179">
        <v>0</v>
      </c>
      <c r="G53" s="179">
        <v>0</v>
      </c>
    </row>
    <row r="54" spans="1:7" x14ac:dyDescent="0.25">
      <c r="A54" s="85" t="s">
        <v>347</v>
      </c>
      <c r="B54" s="178">
        <v>2309384.52</v>
      </c>
      <c r="C54" s="178">
        <v>4181482.8</v>
      </c>
      <c r="D54" s="179">
        <v>6490867.3200000003</v>
      </c>
      <c r="E54" s="178">
        <v>6032091.4400000004</v>
      </c>
      <c r="F54" s="178">
        <v>3175932.77</v>
      </c>
      <c r="G54" s="179">
        <v>458775.87999999989</v>
      </c>
    </row>
    <row r="55" spans="1:7" x14ac:dyDescent="0.25">
      <c r="A55" s="85" t="s">
        <v>348</v>
      </c>
      <c r="B55" s="179">
        <v>0</v>
      </c>
      <c r="C55" s="179">
        <v>0</v>
      </c>
      <c r="D55" s="179">
        <v>0</v>
      </c>
      <c r="E55" s="179">
        <v>0</v>
      </c>
      <c r="F55" s="179">
        <v>0</v>
      </c>
      <c r="G55" s="179">
        <v>0</v>
      </c>
    </row>
    <row r="56" spans="1:7" x14ac:dyDescent="0.25">
      <c r="A56" s="85" t="s">
        <v>349</v>
      </c>
      <c r="B56" s="179">
        <v>0</v>
      </c>
      <c r="C56" s="179">
        <v>0</v>
      </c>
      <c r="D56" s="179">
        <v>0</v>
      </c>
      <c r="E56" s="179">
        <v>0</v>
      </c>
      <c r="F56" s="179">
        <v>0</v>
      </c>
      <c r="G56" s="179">
        <v>0</v>
      </c>
    </row>
    <row r="57" spans="1:7" x14ac:dyDescent="0.25">
      <c r="A57" s="85" t="s">
        <v>350</v>
      </c>
      <c r="B57" s="178">
        <v>72800</v>
      </c>
      <c r="C57" s="178">
        <v>-55500</v>
      </c>
      <c r="D57" s="179">
        <v>17300</v>
      </c>
      <c r="E57" s="178">
        <v>12380.47</v>
      </c>
      <c r="F57" s="178">
        <v>12380.47</v>
      </c>
      <c r="G57" s="179">
        <v>4919.5300000000007</v>
      </c>
    </row>
    <row r="58" spans="1:7" x14ac:dyDescent="0.25">
      <c r="A58" s="84" t="s">
        <v>351</v>
      </c>
      <c r="B58" s="83">
        <f t="shared" ref="B58:G58" si="6">SUM(B59:B61)</f>
        <v>3686809.58</v>
      </c>
      <c r="C58" s="83">
        <f t="shared" si="6"/>
        <v>-3033285.15</v>
      </c>
      <c r="D58" s="83">
        <f t="shared" si="6"/>
        <v>653524.43000000017</v>
      </c>
      <c r="E58" s="83">
        <f t="shared" si="6"/>
        <v>646826.48</v>
      </c>
      <c r="F58" s="83">
        <f t="shared" si="6"/>
        <v>646826.48</v>
      </c>
      <c r="G58" s="83">
        <f t="shared" si="6"/>
        <v>6697.9500000000116</v>
      </c>
    </row>
    <row r="59" spans="1:7" x14ac:dyDescent="0.25">
      <c r="A59" s="85" t="s">
        <v>352</v>
      </c>
      <c r="B59" s="178">
        <v>3686809.58</v>
      </c>
      <c r="C59" s="178">
        <v>-3213285.15</v>
      </c>
      <c r="D59" s="179">
        <v>473524.43000000017</v>
      </c>
      <c r="E59" s="178">
        <v>473524.43</v>
      </c>
      <c r="F59" s="178">
        <v>473524.43</v>
      </c>
      <c r="G59" s="179">
        <v>0</v>
      </c>
    </row>
    <row r="60" spans="1:7" x14ac:dyDescent="0.25">
      <c r="A60" s="85" t="s">
        <v>353</v>
      </c>
      <c r="B60" s="179">
        <v>0</v>
      </c>
      <c r="C60" s="179">
        <v>0</v>
      </c>
      <c r="D60" s="179">
        <v>0</v>
      </c>
      <c r="E60" s="179">
        <v>0</v>
      </c>
      <c r="F60" s="179">
        <v>0</v>
      </c>
      <c r="G60" s="179">
        <v>0</v>
      </c>
    </row>
    <row r="61" spans="1:7" x14ac:dyDescent="0.25">
      <c r="A61" s="85" t="s">
        <v>354</v>
      </c>
      <c r="B61" s="178">
        <v>0</v>
      </c>
      <c r="C61" s="178">
        <v>180000</v>
      </c>
      <c r="D61" s="179">
        <v>180000</v>
      </c>
      <c r="E61" s="178">
        <v>173302.05</v>
      </c>
      <c r="F61" s="178">
        <v>173302.05</v>
      </c>
      <c r="G61" s="179">
        <v>6697.9500000000116</v>
      </c>
    </row>
    <row r="62" spans="1:7" x14ac:dyDescent="0.25">
      <c r="A62" s="84" t="s">
        <v>355</v>
      </c>
      <c r="B62" s="83">
        <f t="shared" ref="B62:G62" si="7">SUM(B63:B67,B69:B70)</f>
        <v>0</v>
      </c>
      <c r="C62" s="83">
        <f t="shared" si="7"/>
        <v>0</v>
      </c>
      <c r="D62" s="83">
        <f t="shared" si="7"/>
        <v>0</v>
      </c>
      <c r="E62" s="83">
        <f t="shared" si="7"/>
        <v>0</v>
      </c>
      <c r="F62" s="83">
        <f t="shared" si="7"/>
        <v>0</v>
      </c>
      <c r="G62" s="83">
        <f t="shared" si="7"/>
        <v>0</v>
      </c>
    </row>
    <row r="63" spans="1:7" x14ac:dyDescent="0.25">
      <c r="A63" s="85" t="s">
        <v>356</v>
      </c>
      <c r="B63" s="179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</row>
    <row r="64" spans="1:7" x14ac:dyDescent="0.25">
      <c r="A64" s="85" t="s">
        <v>357</v>
      </c>
      <c r="B64" s="179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</row>
    <row r="65" spans="1:7" x14ac:dyDescent="0.25">
      <c r="A65" s="85" t="s">
        <v>358</v>
      </c>
      <c r="B65" s="179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</row>
    <row r="66" spans="1:7" x14ac:dyDescent="0.25">
      <c r="A66" s="85" t="s">
        <v>359</v>
      </c>
      <c r="B66" s="179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</row>
    <row r="67" spans="1:7" x14ac:dyDescent="0.25">
      <c r="A67" s="85" t="s">
        <v>360</v>
      </c>
      <c r="B67" s="179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</row>
    <row r="68" spans="1:7" x14ac:dyDescent="0.25">
      <c r="A68" s="85" t="s">
        <v>361</v>
      </c>
      <c r="B68" s="179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</row>
    <row r="69" spans="1:7" x14ac:dyDescent="0.25">
      <c r="A69" s="85" t="s">
        <v>362</v>
      </c>
      <c r="B69" s="179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</row>
    <row r="70" spans="1:7" x14ac:dyDescent="0.25">
      <c r="A70" s="85" t="s">
        <v>363</v>
      </c>
      <c r="B70" s="179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</row>
    <row r="71" spans="1:7" x14ac:dyDescent="0.25">
      <c r="A71" s="84" t="s">
        <v>364</v>
      </c>
      <c r="B71" s="83">
        <f t="shared" ref="B71:G71" si="8">SUM(B72:B74)</f>
        <v>0</v>
      </c>
      <c r="C71" s="83">
        <f t="shared" si="8"/>
        <v>200000</v>
      </c>
      <c r="D71" s="83">
        <f t="shared" si="8"/>
        <v>200000</v>
      </c>
      <c r="E71" s="83">
        <f t="shared" si="8"/>
        <v>172413.02</v>
      </c>
      <c r="F71" s="83">
        <f t="shared" si="8"/>
        <v>172413.02</v>
      </c>
      <c r="G71" s="83">
        <f t="shared" si="8"/>
        <v>27586.98000000001</v>
      </c>
    </row>
    <row r="72" spans="1:7" x14ac:dyDescent="0.25">
      <c r="A72" s="85" t="s">
        <v>365</v>
      </c>
      <c r="B72" s="179">
        <v>0</v>
      </c>
      <c r="C72" s="179">
        <v>0</v>
      </c>
      <c r="D72" s="179">
        <v>0</v>
      </c>
      <c r="E72" s="179">
        <v>0</v>
      </c>
      <c r="F72" s="179">
        <v>0</v>
      </c>
      <c r="G72" s="179">
        <v>0</v>
      </c>
    </row>
    <row r="73" spans="1:7" x14ac:dyDescent="0.25">
      <c r="A73" s="85" t="s">
        <v>366</v>
      </c>
      <c r="B73" s="179">
        <v>0</v>
      </c>
      <c r="C73" s="179">
        <v>0</v>
      </c>
      <c r="D73" s="179">
        <v>0</v>
      </c>
      <c r="E73" s="179">
        <v>0</v>
      </c>
      <c r="F73" s="179">
        <v>0</v>
      </c>
      <c r="G73" s="179">
        <v>0</v>
      </c>
    </row>
    <row r="74" spans="1:7" x14ac:dyDescent="0.25">
      <c r="A74" s="85" t="s">
        <v>367</v>
      </c>
      <c r="B74" s="178">
        <v>0</v>
      </c>
      <c r="C74" s="178">
        <v>200000</v>
      </c>
      <c r="D74" s="179">
        <v>200000</v>
      </c>
      <c r="E74" s="178">
        <v>172413.02</v>
      </c>
      <c r="F74" s="178">
        <v>172413.02</v>
      </c>
      <c r="G74" s="179">
        <v>27586.98000000001</v>
      </c>
    </row>
    <row r="75" spans="1:7" x14ac:dyDescent="0.25">
      <c r="A75" s="84" t="s">
        <v>368</v>
      </c>
      <c r="B75" s="83">
        <f t="shared" ref="B75:G75" si="9">SUM(B76:B82)</f>
        <v>0</v>
      </c>
      <c r="C75" s="83">
        <f t="shared" si="9"/>
        <v>0</v>
      </c>
      <c r="D75" s="83">
        <f t="shared" si="9"/>
        <v>0</v>
      </c>
      <c r="E75" s="83">
        <f t="shared" si="9"/>
        <v>0</v>
      </c>
      <c r="F75" s="83">
        <f t="shared" si="9"/>
        <v>0</v>
      </c>
      <c r="G75" s="83">
        <f t="shared" si="9"/>
        <v>0</v>
      </c>
    </row>
    <row r="76" spans="1:7" x14ac:dyDescent="0.25">
      <c r="A76" s="85" t="s">
        <v>369</v>
      </c>
      <c r="B76" s="179">
        <v>0</v>
      </c>
      <c r="C76" s="179">
        <v>0</v>
      </c>
      <c r="D76" s="179">
        <v>0</v>
      </c>
      <c r="E76" s="179">
        <v>0</v>
      </c>
      <c r="F76" s="179">
        <v>0</v>
      </c>
      <c r="G76" s="179">
        <v>0</v>
      </c>
    </row>
    <row r="77" spans="1:7" x14ac:dyDescent="0.25">
      <c r="A77" s="85" t="s">
        <v>370</v>
      </c>
      <c r="B77" s="179">
        <v>0</v>
      </c>
      <c r="C77" s="179">
        <v>0</v>
      </c>
      <c r="D77" s="179">
        <v>0</v>
      </c>
      <c r="E77" s="179">
        <v>0</v>
      </c>
      <c r="F77" s="179">
        <v>0</v>
      </c>
      <c r="G77" s="179">
        <v>0</v>
      </c>
    </row>
    <row r="78" spans="1:7" x14ac:dyDescent="0.25">
      <c r="A78" s="85" t="s">
        <v>371</v>
      </c>
      <c r="B78" s="179">
        <v>0</v>
      </c>
      <c r="C78" s="179">
        <v>0</v>
      </c>
      <c r="D78" s="179">
        <v>0</v>
      </c>
      <c r="E78" s="179">
        <v>0</v>
      </c>
      <c r="F78" s="179">
        <v>0</v>
      </c>
      <c r="G78" s="179">
        <v>0</v>
      </c>
    </row>
    <row r="79" spans="1:7" x14ac:dyDescent="0.25">
      <c r="A79" s="85" t="s">
        <v>372</v>
      </c>
      <c r="B79" s="179">
        <v>0</v>
      </c>
      <c r="C79" s="179">
        <v>0</v>
      </c>
      <c r="D79" s="179">
        <v>0</v>
      </c>
      <c r="E79" s="179">
        <v>0</v>
      </c>
      <c r="F79" s="179">
        <v>0</v>
      </c>
      <c r="G79" s="179">
        <v>0</v>
      </c>
    </row>
    <row r="80" spans="1:7" x14ac:dyDescent="0.25">
      <c r="A80" s="85" t="s">
        <v>373</v>
      </c>
      <c r="B80" s="179">
        <v>0</v>
      </c>
      <c r="C80" s="179">
        <v>0</v>
      </c>
      <c r="D80" s="179">
        <v>0</v>
      </c>
      <c r="E80" s="179">
        <v>0</v>
      </c>
      <c r="F80" s="179">
        <v>0</v>
      </c>
      <c r="G80" s="179">
        <v>0</v>
      </c>
    </row>
    <row r="81" spans="1:7" x14ac:dyDescent="0.25">
      <c r="A81" s="85" t="s">
        <v>374</v>
      </c>
      <c r="B81" s="179">
        <v>0</v>
      </c>
      <c r="C81" s="179">
        <v>0</v>
      </c>
      <c r="D81" s="179">
        <v>0</v>
      </c>
      <c r="E81" s="179">
        <v>0</v>
      </c>
      <c r="F81" s="179">
        <v>0</v>
      </c>
      <c r="G81" s="179">
        <v>0</v>
      </c>
    </row>
    <row r="82" spans="1:7" x14ac:dyDescent="0.25">
      <c r="A82" s="85" t="s">
        <v>375</v>
      </c>
      <c r="B82" s="179">
        <v>0</v>
      </c>
      <c r="C82" s="179">
        <v>0</v>
      </c>
      <c r="D82" s="179">
        <v>0</v>
      </c>
      <c r="E82" s="179">
        <v>0</v>
      </c>
      <c r="F82" s="179">
        <v>0</v>
      </c>
      <c r="G82" s="179">
        <v>0</v>
      </c>
    </row>
    <row r="83" spans="1:7" x14ac:dyDescent="0.25">
      <c r="A83" s="86"/>
      <c r="B83" s="180"/>
      <c r="C83" s="180"/>
      <c r="D83" s="180"/>
      <c r="E83" s="180"/>
      <c r="F83" s="180"/>
      <c r="G83" s="180"/>
    </row>
    <row r="84" spans="1:7" x14ac:dyDescent="0.25">
      <c r="A84" s="28" t="s">
        <v>376</v>
      </c>
      <c r="B84" s="83">
        <f t="shared" ref="B84:G84" si="10">SUM(B85,B93,B103,B113,B123,B133,B137,B146,B150)</f>
        <v>0</v>
      </c>
      <c r="C84" s="83">
        <f t="shared" si="10"/>
        <v>0</v>
      </c>
      <c r="D84" s="83">
        <f t="shared" si="10"/>
        <v>0</v>
      </c>
      <c r="E84" s="83">
        <f t="shared" si="10"/>
        <v>0</v>
      </c>
      <c r="F84" s="83">
        <f t="shared" si="10"/>
        <v>0</v>
      </c>
      <c r="G84" s="83">
        <f t="shared" si="10"/>
        <v>0</v>
      </c>
    </row>
    <row r="85" spans="1:7" x14ac:dyDescent="0.25">
      <c r="A85" s="84" t="s">
        <v>303</v>
      </c>
      <c r="B85" s="83">
        <f t="shared" ref="B85:G85" si="11">SUM(B86:B92)</f>
        <v>0</v>
      </c>
      <c r="C85" s="83">
        <f t="shared" si="11"/>
        <v>0</v>
      </c>
      <c r="D85" s="83">
        <f t="shared" si="11"/>
        <v>0</v>
      </c>
      <c r="E85" s="83">
        <f t="shared" si="11"/>
        <v>0</v>
      </c>
      <c r="F85" s="83">
        <f t="shared" si="11"/>
        <v>0</v>
      </c>
      <c r="G85" s="83">
        <f t="shared" si="11"/>
        <v>0</v>
      </c>
    </row>
    <row r="86" spans="1:7" x14ac:dyDescent="0.25">
      <c r="A86" s="85" t="s">
        <v>304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2">D87-E87</f>
        <v>0</v>
      </c>
    </row>
    <row r="88" spans="1:7" x14ac:dyDescent="0.25">
      <c r="A88" s="85" t="s">
        <v>306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2"/>
        <v>0</v>
      </c>
    </row>
    <row r="89" spans="1:7" x14ac:dyDescent="0.25">
      <c r="A89" s="85" t="s">
        <v>307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2"/>
        <v>0</v>
      </c>
    </row>
    <row r="90" spans="1:7" x14ac:dyDescent="0.25">
      <c r="A90" s="85" t="s">
        <v>308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2"/>
        <v>0</v>
      </c>
    </row>
    <row r="91" spans="1:7" x14ac:dyDescent="0.25">
      <c r="A91" s="85" t="s">
        <v>309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2"/>
        <v>0</v>
      </c>
    </row>
    <row r="92" spans="1:7" x14ac:dyDescent="0.25">
      <c r="A92" s="85" t="s">
        <v>310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2"/>
        <v>0</v>
      </c>
    </row>
    <row r="93" spans="1:7" x14ac:dyDescent="0.25">
      <c r="A93" s="84" t="s">
        <v>311</v>
      </c>
      <c r="B93" s="83">
        <f t="shared" ref="B93:G93" si="13">SUM(B94:B102)</f>
        <v>0</v>
      </c>
      <c r="C93" s="83">
        <f t="shared" si="13"/>
        <v>0</v>
      </c>
      <c r="D93" s="83">
        <f t="shared" si="13"/>
        <v>0</v>
      </c>
      <c r="E93" s="83">
        <f t="shared" si="13"/>
        <v>0</v>
      </c>
      <c r="F93" s="83">
        <f t="shared" si="13"/>
        <v>0</v>
      </c>
      <c r="G93" s="83">
        <f t="shared" si="13"/>
        <v>0</v>
      </c>
    </row>
    <row r="94" spans="1:7" x14ac:dyDescent="0.25">
      <c r="A94" s="85" t="s">
        <v>312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4">D95-E95</f>
        <v>0</v>
      </c>
    </row>
    <row r="96" spans="1:7" x14ac:dyDescent="0.25">
      <c r="A96" s="85" t="s">
        <v>314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4"/>
        <v>0</v>
      </c>
    </row>
    <row r="97" spans="1:7" x14ac:dyDescent="0.25">
      <c r="A97" s="85" t="s">
        <v>315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4"/>
        <v>0</v>
      </c>
    </row>
    <row r="98" spans="1:7" x14ac:dyDescent="0.25">
      <c r="A98" s="87" t="s">
        <v>316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4"/>
        <v>0</v>
      </c>
    </row>
    <row r="99" spans="1:7" x14ac:dyDescent="0.25">
      <c r="A99" s="85" t="s">
        <v>317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4"/>
        <v>0</v>
      </c>
    </row>
    <row r="100" spans="1:7" x14ac:dyDescent="0.25">
      <c r="A100" s="85" t="s">
        <v>318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4"/>
        <v>0</v>
      </c>
    </row>
    <row r="101" spans="1:7" x14ac:dyDescent="0.25">
      <c r="A101" s="85" t="s">
        <v>319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4"/>
        <v>0</v>
      </c>
    </row>
    <row r="102" spans="1:7" x14ac:dyDescent="0.25">
      <c r="A102" s="85" t="s">
        <v>320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4"/>
        <v>0</v>
      </c>
    </row>
    <row r="103" spans="1:7" x14ac:dyDescent="0.25">
      <c r="A103" s="84" t="s">
        <v>321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5">D105-E105</f>
        <v>0</v>
      </c>
    </row>
    <row r="106" spans="1:7" x14ac:dyDescent="0.25">
      <c r="A106" s="85" t="s">
        <v>324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5"/>
        <v>0</v>
      </c>
    </row>
    <row r="107" spans="1:7" x14ac:dyDescent="0.25">
      <c r="A107" s="85" t="s">
        <v>325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5"/>
        <v>0</v>
      </c>
    </row>
    <row r="108" spans="1:7" x14ac:dyDescent="0.25">
      <c r="A108" s="85" t="s">
        <v>326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5"/>
        <v>0</v>
      </c>
    </row>
    <row r="109" spans="1:7" x14ac:dyDescent="0.25">
      <c r="A109" s="85" t="s">
        <v>327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5"/>
        <v>0</v>
      </c>
    </row>
    <row r="110" spans="1:7" x14ac:dyDescent="0.25">
      <c r="A110" s="85" t="s">
        <v>328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5"/>
        <v>0</v>
      </c>
    </row>
    <row r="111" spans="1:7" x14ac:dyDescent="0.25">
      <c r="A111" s="85" t="s">
        <v>329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5"/>
        <v>0</v>
      </c>
    </row>
    <row r="112" spans="1:7" x14ac:dyDescent="0.25">
      <c r="A112" s="85" t="s">
        <v>330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5"/>
        <v>0</v>
      </c>
    </row>
    <row r="113" spans="1:7" x14ac:dyDescent="0.25">
      <c r="A113" s="84" t="s">
        <v>331</v>
      </c>
      <c r="B113" s="83">
        <f t="shared" ref="B113:G113" si="16">SUM(B114:B122)</f>
        <v>0</v>
      </c>
      <c r="C113" s="83">
        <f t="shared" si="16"/>
        <v>0</v>
      </c>
      <c r="D113" s="83">
        <f t="shared" si="16"/>
        <v>0</v>
      </c>
      <c r="E113" s="83">
        <f t="shared" si="16"/>
        <v>0</v>
      </c>
      <c r="F113" s="83">
        <f t="shared" si="16"/>
        <v>0</v>
      </c>
      <c r="G113" s="83">
        <f t="shared" si="16"/>
        <v>0</v>
      </c>
    </row>
    <row r="114" spans="1:7" x14ac:dyDescent="0.25">
      <c r="A114" s="85" t="s">
        <v>332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17">D115-E115</f>
        <v>0</v>
      </c>
    </row>
    <row r="116" spans="1:7" x14ac:dyDescent="0.25">
      <c r="A116" s="85" t="s">
        <v>334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17"/>
        <v>0</v>
      </c>
    </row>
    <row r="117" spans="1:7" x14ac:dyDescent="0.25">
      <c r="A117" s="85" t="s">
        <v>335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17"/>
        <v>0</v>
      </c>
    </row>
    <row r="118" spans="1:7" x14ac:dyDescent="0.25">
      <c r="A118" s="85" t="s">
        <v>336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17"/>
        <v>0</v>
      </c>
    </row>
    <row r="119" spans="1:7" x14ac:dyDescent="0.25">
      <c r="A119" s="85" t="s">
        <v>337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17"/>
        <v>0</v>
      </c>
    </row>
    <row r="120" spans="1:7" x14ac:dyDescent="0.25">
      <c r="A120" s="85" t="s">
        <v>338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17"/>
        <v>0</v>
      </c>
    </row>
    <row r="121" spans="1:7" x14ac:dyDescent="0.25">
      <c r="A121" s="85" t="s">
        <v>339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17"/>
        <v>0</v>
      </c>
    </row>
    <row r="122" spans="1:7" x14ac:dyDescent="0.25">
      <c r="A122" s="85" t="s">
        <v>340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17"/>
        <v>0</v>
      </c>
    </row>
    <row r="123" spans="1:7" x14ac:dyDescent="0.25">
      <c r="A123" s="84" t="s">
        <v>341</v>
      </c>
      <c r="B123" s="83">
        <f t="shared" ref="B123:G123" si="18">SUM(B124:B132)</f>
        <v>0</v>
      </c>
      <c r="C123" s="83">
        <f t="shared" si="18"/>
        <v>0</v>
      </c>
      <c r="D123" s="83">
        <f t="shared" si="18"/>
        <v>0</v>
      </c>
      <c r="E123" s="83">
        <f t="shared" si="18"/>
        <v>0</v>
      </c>
      <c r="F123" s="83">
        <f t="shared" si="18"/>
        <v>0</v>
      </c>
      <c r="G123" s="83">
        <f t="shared" si="18"/>
        <v>0</v>
      </c>
    </row>
    <row r="124" spans="1:7" x14ac:dyDescent="0.25">
      <c r="A124" s="85" t="s">
        <v>342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19">D125-E125</f>
        <v>0</v>
      </c>
    </row>
    <row r="126" spans="1:7" x14ac:dyDescent="0.25">
      <c r="A126" s="85" t="s">
        <v>344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19"/>
        <v>0</v>
      </c>
    </row>
    <row r="127" spans="1:7" x14ac:dyDescent="0.25">
      <c r="A127" s="85" t="s">
        <v>345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19"/>
        <v>0</v>
      </c>
    </row>
    <row r="128" spans="1:7" x14ac:dyDescent="0.25">
      <c r="A128" s="85" t="s">
        <v>346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19"/>
        <v>0</v>
      </c>
    </row>
    <row r="129" spans="1:7" x14ac:dyDescent="0.25">
      <c r="A129" s="85" t="s">
        <v>347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19"/>
        <v>0</v>
      </c>
    </row>
    <row r="130" spans="1:7" x14ac:dyDescent="0.25">
      <c r="A130" s="85" t="s">
        <v>348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19"/>
        <v>0</v>
      </c>
    </row>
    <row r="131" spans="1:7" x14ac:dyDescent="0.25">
      <c r="A131" s="85" t="s">
        <v>349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19"/>
        <v>0</v>
      </c>
    </row>
    <row r="132" spans="1:7" x14ac:dyDescent="0.25">
      <c r="A132" s="85" t="s">
        <v>350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19"/>
        <v>0</v>
      </c>
    </row>
    <row r="133" spans="1:7" x14ac:dyDescent="0.25">
      <c r="A133" s="84" t="s">
        <v>351</v>
      </c>
      <c r="B133" s="83">
        <f t="shared" ref="B133:G133" si="20">SUM(B134:B136)</f>
        <v>0</v>
      </c>
      <c r="C133" s="83">
        <f t="shared" si="20"/>
        <v>0</v>
      </c>
      <c r="D133" s="83">
        <f t="shared" si="20"/>
        <v>0</v>
      </c>
      <c r="E133" s="83">
        <f t="shared" si="20"/>
        <v>0</v>
      </c>
      <c r="F133" s="83">
        <f t="shared" si="20"/>
        <v>0</v>
      </c>
      <c r="G133" s="83">
        <f t="shared" si="20"/>
        <v>0</v>
      </c>
    </row>
    <row r="134" spans="1:7" x14ac:dyDescent="0.25">
      <c r="A134" s="85" t="s">
        <v>352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1">D135-E135</f>
        <v>0</v>
      </c>
    </row>
    <row r="136" spans="1:7" x14ac:dyDescent="0.25">
      <c r="A136" s="85" t="s">
        <v>354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1"/>
        <v>0</v>
      </c>
    </row>
    <row r="137" spans="1:7" x14ac:dyDescent="0.25">
      <c r="A137" s="84" t="s">
        <v>355</v>
      </c>
      <c r="B137" s="83">
        <f t="shared" ref="B137:G137" si="22">SUM(B138:B142,B144:B145)</f>
        <v>0</v>
      </c>
      <c r="C137" s="83">
        <f t="shared" si="22"/>
        <v>0</v>
      </c>
      <c r="D137" s="83">
        <f t="shared" si="22"/>
        <v>0</v>
      </c>
      <c r="E137" s="83">
        <f t="shared" si="22"/>
        <v>0</v>
      </c>
      <c r="F137" s="83">
        <f t="shared" si="22"/>
        <v>0</v>
      </c>
      <c r="G137" s="83">
        <f t="shared" si="22"/>
        <v>0</v>
      </c>
    </row>
    <row r="138" spans="1:7" x14ac:dyDescent="0.25">
      <c r="A138" s="85" t="s">
        <v>356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3">D139-E139</f>
        <v>0</v>
      </c>
    </row>
    <row r="140" spans="1:7" x14ac:dyDescent="0.25">
      <c r="A140" s="85" t="s">
        <v>358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3"/>
        <v>0</v>
      </c>
    </row>
    <row r="141" spans="1:7" x14ac:dyDescent="0.25">
      <c r="A141" s="85" t="s">
        <v>359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3"/>
        <v>0</v>
      </c>
    </row>
    <row r="142" spans="1:7" x14ac:dyDescent="0.25">
      <c r="A142" s="85" t="s">
        <v>360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3"/>
        <v>0</v>
      </c>
    </row>
    <row r="143" spans="1:7" x14ac:dyDescent="0.25">
      <c r="A143" s="85" t="s">
        <v>361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3"/>
        <v>0</v>
      </c>
    </row>
    <row r="144" spans="1:7" x14ac:dyDescent="0.25">
      <c r="A144" s="85" t="s">
        <v>362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3"/>
        <v>0</v>
      </c>
    </row>
    <row r="145" spans="1:7" x14ac:dyDescent="0.25">
      <c r="A145" s="85" t="s">
        <v>363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3"/>
        <v>0</v>
      </c>
    </row>
    <row r="146" spans="1:7" x14ac:dyDescent="0.25">
      <c r="A146" s="84" t="s">
        <v>364</v>
      </c>
      <c r="B146" s="83">
        <f t="shared" ref="B146:G146" si="24">SUM(B147:B149)</f>
        <v>0</v>
      </c>
      <c r="C146" s="83">
        <f t="shared" si="24"/>
        <v>0</v>
      </c>
      <c r="D146" s="83">
        <f t="shared" si="24"/>
        <v>0</v>
      </c>
      <c r="E146" s="83">
        <f t="shared" si="24"/>
        <v>0</v>
      </c>
      <c r="F146" s="83">
        <f t="shared" si="24"/>
        <v>0</v>
      </c>
      <c r="G146" s="83">
        <f t="shared" si="24"/>
        <v>0</v>
      </c>
    </row>
    <row r="147" spans="1:7" x14ac:dyDescent="0.25">
      <c r="A147" s="85" t="s">
        <v>365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5">D148-E148</f>
        <v>0</v>
      </c>
    </row>
    <row r="149" spans="1:7" x14ac:dyDescent="0.25">
      <c r="A149" s="85" t="s">
        <v>367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5"/>
        <v>0</v>
      </c>
    </row>
    <row r="150" spans="1:7" x14ac:dyDescent="0.25">
      <c r="A150" s="84" t="s">
        <v>368</v>
      </c>
      <c r="B150" s="83">
        <f t="shared" ref="B150:G150" si="26">SUM(B151:B157)</f>
        <v>0</v>
      </c>
      <c r="C150" s="83">
        <f t="shared" si="26"/>
        <v>0</v>
      </c>
      <c r="D150" s="83">
        <f t="shared" si="26"/>
        <v>0</v>
      </c>
      <c r="E150" s="83">
        <f t="shared" si="26"/>
        <v>0</v>
      </c>
      <c r="F150" s="83">
        <f t="shared" si="26"/>
        <v>0</v>
      </c>
      <c r="G150" s="83">
        <f t="shared" si="26"/>
        <v>0</v>
      </c>
    </row>
    <row r="151" spans="1:7" x14ac:dyDescent="0.25">
      <c r="A151" s="85" t="s">
        <v>369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27">D152-E152</f>
        <v>0</v>
      </c>
    </row>
    <row r="153" spans="1:7" x14ac:dyDescent="0.25">
      <c r="A153" s="85" t="s">
        <v>371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27"/>
        <v>0</v>
      </c>
    </row>
    <row r="154" spans="1:7" x14ac:dyDescent="0.25">
      <c r="A154" s="87" t="s">
        <v>372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27"/>
        <v>0</v>
      </c>
    </row>
    <row r="155" spans="1:7" x14ac:dyDescent="0.25">
      <c r="A155" s="85" t="s">
        <v>373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27"/>
        <v>0</v>
      </c>
    </row>
    <row r="156" spans="1:7" x14ac:dyDescent="0.25">
      <c r="A156" s="85" t="s">
        <v>374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27"/>
        <v>0</v>
      </c>
    </row>
    <row r="157" spans="1:7" x14ac:dyDescent="0.25">
      <c r="A157" s="85" t="s">
        <v>375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27"/>
        <v>0</v>
      </c>
    </row>
    <row r="158" spans="1:7" x14ac:dyDescent="0.25">
      <c r="A158" s="88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377</v>
      </c>
      <c r="B159" s="89">
        <f t="shared" ref="B159:G159" si="28">B9+B84</f>
        <v>73576055.419999987</v>
      </c>
      <c r="C159" s="89">
        <f t="shared" si="28"/>
        <v>2804140.0000000005</v>
      </c>
      <c r="D159" s="89">
        <f t="shared" si="28"/>
        <v>76380195.420000002</v>
      </c>
      <c r="E159" s="89">
        <f t="shared" si="28"/>
        <v>66186092.319999993</v>
      </c>
      <c r="F159" s="89">
        <f t="shared" si="28"/>
        <v>61081733.399999999</v>
      </c>
      <c r="G159" s="89">
        <f t="shared" si="28"/>
        <v>10194103.1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9:G9" name="Rango1_2_1_2"/>
    <protectedRange sqref="B84:G84" name="Rango1_2_4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48:G92 B9:G38 B151:G157 B133:F150 B124:G132 B113:F123 B104:G112 B94:F103 B93:C93 E93:F93" unlockedFormula="1"/>
    <ignoredError sqref="G133:G150 G113:G123 G93:G103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7" zoomScale="75" zoomScaleNormal="75" workbookViewId="0">
      <selection activeCell="K30" sqref="K3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5" t="s">
        <v>378</v>
      </c>
      <c r="B1" s="196"/>
      <c r="C1" s="196"/>
      <c r="D1" s="196"/>
      <c r="E1" s="196"/>
      <c r="F1" s="196"/>
      <c r="G1" s="197"/>
    </row>
    <row r="2" spans="1:7" ht="15" customHeight="1" x14ac:dyDescent="0.25">
      <c r="A2" s="108" t="str">
        <f>'Formato 1'!A2</f>
        <v>Sistema de Agua Potable y Alcantarillado Municipal de Valle de Santiago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294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379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" customHeight="1" x14ac:dyDescent="0.25">
      <c r="A7" s="190" t="s">
        <v>4</v>
      </c>
      <c r="B7" s="192" t="s">
        <v>296</v>
      </c>
      <c r="C7" s="192"/>
      <c r="D7" s="192"/>
      <c r="E7" s="192"/>
      <c r="F7" s="192"/>
      <c r="G7" s="194" t="s">
        <v>297</v>
      </c>
    </row>
    <row r="8" spans="1:7" ht="30" x14ac:dyDescent="0.25">
      <c r="A8" s="191"/>
      <c r="B8" s="25" t="s">
        <v>298</v>
      </c>
      <c r="C8" s="7" t="s">
        <v>228</v>
      </c>
      <c r="D8" s="25" t="s">
        <v>229</v>
      </c>
      <c r="E8" s="25" t="s">
        <v>184</v>
      </c>
      <c r="F8" s="25" t="s">
        <v>201</v>
      </c>
      <c r="G8" s="193"/>
    </row>
    <row r="9" spans="1:7" ht="15.75" customHeight="1" x14ac:dyDescent="0.25">
      <c r="A9" s="26" t="s">
        <v>380</v>
      </c>
      <c r="B9" s="30">
        <f t="shared" ref="B9:G9" si="0">SUM(B10:B18)</f>
        <v>73576055.420000017</v>
      </c>
      <c r="C9" s="30">
        <f t="shared" si="0"/>
        <v>2804140</v>
      </c>
      <c r="D9" s="30">
        <f t="shared" si="0"/>
        <v>76380195.420000002</v>
      </c>
      <c r="E9" s="30">
        <f t="shared" si="0"/>
        <v>66186092.319999993</v>
      </c>
      <c r="F9" s="30">
        <f t="shared" si="0"/>
        <v>61081733.400000006</v>
      </c>
      <c r="G9" s="30">
        <f t="shared" si="0"/>
        <v>10194103.100000001</v>
      </c>
    </row>
    <row r="10" spans="1:7" x14ac:dyDescent="0.25">
      <c r="A10" s="63" t="s">
        <v>599</v>
      </c>
      <c r="B10" s="181">
        <v>3063624.14</v>
      </c>
      <c r="C10" s="181">
        <v>170047</v>
      </c>
      <c r="D10" s="182">
        <v>3233671.14</v>
      </c>
      <c r="E10" s="181">
        <v>3090508.29</v>
      </c>
      <c r="F10" s="181">
        <v>3063764.38</v>
      </c>
      <c r="G10" s="182">
        <v>143162.85000000009</v>
      </c>
    </row>
    <row r="11" spans="1:7" x14ac:dyDescent="0.25">
      <c r="A11" s="63" t="s">
        <v>600</v>
      </c>
      <c r="B11" s="181">
        <v>853458.88</v>
      </c>
      <c r="C11" s="181">
        <v>106239</v>
      </c>
      <c r="D11" s="182">
        <v>959697.88</v>
      </c>
      <c r="E11" s="181">
        <v>874780.72</v>
      </c>
      <c r="F11" s="181">
        <v>823504.79</v>
      </c>
      <c r="G11" s="182">
        <v>84917.160000000033</v>
      </c>
    </row>
    <row r="12" spans="1:7" x14ac:dyDescent="0.25">
      <c r="A12" s="63" t="s">
        <v>601</v>
      </c>
      <c r="B12" s="181">
        <v>8707955.7100000009</v>
      </c>
      <c r="C12" s="181">
        <v>3156399</v>
      </c>
      <c r="D12" s="182">
        <v>11864354.710000001</v>
      </c>
      <c r="E12" s="181">
        <v>10702932.609999999</v>
      </c>
      <c r="F12" s="181">
        <v>10252230.949999999</v>
      </c>
      <c r="G12" s="182">
        <v>1161422.1000000015</v>
      </c>
    </row>
    <row r="13" spans="1:7" x14ac:dyDescent="0.25">
      <c r="A13" s="63" t="s">
        <v>602</v>
      </c>
      <c r="B13" s="181">
        <v>13504754.32</v>
      </c>
      <c r="C13" s="181">
        <v>-633139.57999999996</v>
      </c>
      <c r="D13" s="182">
        <v>12871614.74</v>
      </c>
      <c r="E13" s="181">
        <v>11026163.08</v>
      </c>
      <c r="F13" s="181">
        <v>10382010.67</v>
      </c>
      <c r="G13" s="182">
        <v>1845451.6600000001</v>
      </c>
    </row>
    <row r="14" spans="1:7" x14ac:dyDescent="0.25">
      <c r="A14" s="63" t="s">
        <v>603</v>
      </c>
      <c r="B14" s="181">
        <v>3763193.28</v>
      </c>
      <c r="C14" s="181">
        <v>-414800</v>
      </c>
      <c r="D14" s="182">
        <v>3348393.28</v>
      </c>
      <c r="E14" s="181">
        <v>2972371.75</v>
      </c>
      <c r="F14" s="181">
        <v>2900355.17</v>
      </c>
      <c r="G14" s="182">
        <v>376021.5299999998</v>
      </c>
    </row>
    <row r="15" spans="1:7" x14ac:dyDescent="0.25">
      <c r="A15" s="63" t="s">
        <v>604</v>
      </c>
      <c r="B15" s="181">
        <v>10227676.82</v>
      </c>
      <c r="C15" s="181">
        <v>124523.58</v>
      </c>
      <c r="D15" s="182">
        <v>10352200.4</v>
      </c>
      <c r="E15" s="181">
        <v>8690213.0600000005</v>
      </c>
      <c r="F15" s="181">
        <v>8546543.8000000007</v>
      </c>
      <c r="G15" s="182">
        <v>1661987.3399999999</v>
      </c>
    </row>
    <row r="16" spans="1:7" x14ac:dyDescent="0.25">
      <c r="A16" s="63" t="s">
        <v>605</v>
      </c>
      <c r="B16" s="181">
        <v>3873755.77</v>
      </c>
      <c r="C16" s="181">
        <v>148275</v>
      </c>
      <c r="D16" s="182">
        <v>4022030.77</v>
      </c>
      <c r="E16" s="181">
        <v>2758151.89</v>
      </c>
      <c r="F16" s="181">
        <v>2717929.67</v>
      </c>
      <c r="G16" s="182">
        <v>1263878.8799999999</v>
      </c>
    </row>
    <row r="17" spans="1:7" x14ac:dyDescent="0.25">
      <c r="A17" s="63" t="s">
        <v>606</v>
      </c>
      <c r="B17" s="181">
        <v>21426716.16</v>
      </c>
      <c r="C17" s="181">
        <v>-1012404</v>
      </c>
      <c r="D17" s="182">
        <v>20414312.16</v>
      </c>
      <c r="E17" s="181">
        <v>18251140.370000001</v>
      </c>
      <c r="F17" s="181">
        <v>16407275.08</v>
      </c>
      <c r="G17" s="182">
        <v>2163171.7899999991</v>
      </c>
    </row>
    <row r="18" spans="1:7" x14ac:dyDescent="0.25">
      <c r="A18" s="63" t="s">
        <v>607</v>
      </c>
      <c r="B18" s="181">
        <v>8154920.3399999999</v>
      </c>
      <c r="C18" s="181">
        <v>1159000</v>
      </c>
      <c r="D18" s="182">
        <v>9313920.3399999999</v>
      </c>
      <c r="E18" s="181">
        <v>7819830.5499999998</v>
      </c>
      <c r="F18" s="181">
        <v>5988118.8899999997</v>
      </c>
      <c r="G18" s="182">
        <v>1494089.79</v>
      </c>
    </row>
    <row r="19" spans="1:7" x14ac:dyDescent="0.25">
      <c r="A19" s="3" t="s">
        <v>389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388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148</v>
      </c>
      <c r="B28" s="49"/>
      <c r="C28" s="49"/>
      <c r="D28" s="49"/>
      <c r="E28" s="49"/>
      <c r="F28" s="49"/>
      <c r="G28" s="49"/>
    </row>
    <row r="29" spans="1:7" x14ac:dyDescent="0.25">
      <c r="A29" s="3" t="s">
        <v>377</v>
      </c>
      <c r="B29" s="4">
        <f>SUM(B19,B9)</f>
        <v>73576055.420000017</v>
      </c>
      <c r="C29" s="4">
        <f t="shared" ref="C29:G29" si="2">SUM(C19,C9)</f>
        <v>2804140</v>
      </c>
      <c r="D29" s="4">
        <f t="shared" si="2"/>
        <v>76380195.420000002</v>
      </c>
      <c r="E29" s="4">
        <f t="shared" si="2"/>
        <v>66186092.319999993</v>
      </c>
      <c r="F29" s="4">
        <f t="shared" si="2"/>
        <v>61081733.400000006</v>
      </c>
      <c r="G29" s="4">
        <f t="shared" si="2"/>
        <v>10194103.100000001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19:G19 B9:G9" xr:uid="{2DE42634-BB1E-46E5-A665-41ECDDF87C6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L70" sqref="L7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1" t="s">
        <v>390</v>
      </c>
      <c r="B1" s="202"/>
      <c r="C1" s="202"/>
      <c r="D1" s="202"/>
      <c r="E1" s="202"/>
      <c r="F1" s="202"/>
      <c r="G1" s="202"/>
    </row>
    <row r="2" spans="1:7" x14ac:dyDescent="0.25">
      <c r="A2" s="108" t="str">
        <f>'Formato 1'!A2</f>
        <v>Sistema de Agua Potable y Alcantarillado Municipal de Valle de Santiago</v>
      </c>
      <c r="B2" s="109"/>
      <c r="C2" s="109"/>
      <c r="D2" s="109"/>
      <c r="E2" s="109"/>
      <c r="F2" s="109"/>
      <c r="G2" s="110"/>
    </row>
    <row r="3" spans="1:7" x14ac:dyDescent="0.25">
      <c r="A3" s="111" t="s">
        <v>391</v>
      </c>
      <c r="B3" s="112"/>
      <c r="C3" s="112"/>
      <c r="D3" s="112"/>
      <c r="E3" s="112"/>
      <c r="F3" s="112"/>
      <c r="G3" s="113"/>
    </row>
    <row r="4" spans="1:7" x14ac:dyDescent="0.25">
      <c r="A4" s="111" t="s">
        <v>392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190" t="s">
        <v>4</v>
      </c>
      <c r="B7" s="198" t="s">
        <v>296</v>
      </c>
      <c r="C7" s="199"/>
      <c r="D7" s="199"/>
      <c r="E7" s="199"/>
      <c r="F7" s="200"/>
      <c r="G7" s="194" t="s">
        <v>393</v>
      </c>
    </row>
    <row r="8" spans="1:7" ht="30" x14ac:dyDescent="0.25">
      <c r="A8" s="191"/>
      <c r="B8" s="25" t="s">
        <v>298</v>
      </c>
      <c r="C8" s="7" t="s">
        <v>394</v>
      </c>
      <c r="D8" s="25" t="s">
        <v>300</v>
      </c>
      <c r="E8" s="25" t="s">
        <v>184</v>
      </c>
      <c r="F8" s="32" t="s">
        <v>201</v>
      </c>
      <c r="G8" s="193"/>
    </row>
    <row r="9" spans="1:7" ht="16.5" customHeight="1" x14ac:dyDescent="0.25">
      <c r="A9" s="26" t="s">
        <v>395</v>
      </c>
      <c r="B9" s="30">
        <v>73576055.419999987</v>
      </c>
      <c r="C9" s="30">
        <v>2804140</v>
      </c>
      <c r="D9" s="30">
        <v>76380195.419999987</v>
      </c>
      <c r="E9" s="30">
        <v>66186092.320000008</v>
      </c>
      <c r="F9" s="30">
        <v>61081733.399999999</v>
      </c>
      <c r="G9" s="30">
        <v>10194103.099999994</v>
      </c>
    </row>
    <row r="10" spans="1:7" ht="15" customHeight="1" x14ac:dyDescent="0.25">
      <c r="A10" s="58" t="s">
        <v>396</v>
      </c>
      <c r="B10" s="163">
        <v>853458.88</v>
      </c>
      <c r="C10" s="163">
        <v>106239</v>
      </c>
      <c r="D10" s="163">
        <v>959697.88</v>
      </c>
      <c r="E10" s="163">
        <v>874780.72</v>
      </c>
      <c r="F10" s="163">
        <v>823504.79</v>
      </c>
      <c r="G10" s="163">
        <v>84917.160000000033</v>
      </c>
    </row>
    <row r="11" spans="1:7" x14ac:dyDescent="0.25">
      <c r="A11" s="77" t="s">
        <v>397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0</v>
      </c>
    </row>
    <row r="12" spans="1:7" x14ac:dyDescent="0.25">
      <c r="A12" s="77" t="s">
        <v>398</v>
      </c>
      <c r="B12" s="163">
        <v>0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</row>
    <row r="13" spans="1:7" x14ac:dyDescent="0.25">
      <c r="A13" s="77" t="s">
        <v>399</v>
      </c>
      <c r="B13" s="163">
        <v>0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</row>
    <row r="14" spans="1:7" x14ac:dyDescent="0.25">
      <c r="A14" s="77" t="s">
        <v>400</v>
      </c>
      <c r="B14" s="163">
        <v>0</v>
      </c>
      <c r="C14" s="163">
        <v>0</v>
      </c>
      <c r="D14" s="163">
        <v>0</v>
      </c>
      <c r="E14" s="163">
        <v>0</v>
      </c>
      <c r="F14" s="163">
        <v>0</v>
      </c>
      <c r="G14" s="163">
        <v>0</v>
      </c>
    </row>
    <row r="15" spans="1:7" x14ac:dyDescent="0.25">
      <c r="A15" s="77" t="s">
        <v>401</v>
      </c>
      <c r="B15" s="163">
        <v>0</v>
      </c>
      <c r="C15" s="163">
        <v>0</v>
      </c>
      <c r="D15" s="163">
        <v>0</v>
      </c>
      <c r="E15" s="163">
        <v>0</v>
      </c>
      <c r="F15" s="163">
        <v>0</v>
      </c>
      <c r="G15" s="163">
        <v>0</v>
      </c>
    </row>
    <row r="16" spans="1:7" x14ac:dyDescent="0.25">
      <c r="A16" s="77" t="s">
        <v>402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</row>
    <row r="17" spans="1:7" x14ac:dyDescent="0.25">
      <c r="A17" s="77" t="s">
        <v>403</v>
      </c>
      <c r="B17" s="163">
        <v>0</v>
      </c>
      <c r="C17" s="163">
        <v>0</v>
      </c>
      <c r="D17" s="163">
        <v>0</v>
      </c>
      <c r="E17" s="163">
        <v>0</v>
      </c>
      <c r="F17" s="163">
        <v>0</v>
      </c>
      <c r="G17" s="163">
        <v>0</v>
      </c>
    </row>
    <row r="18" spans="1:7" x14ac:dyDescent="0.25">
      <c r="A18" s="77" t="s">
        <v>404</v>
      </c>
      <c r="B18" s="164">
        <v>853458.88</v>
      </c>
      <c r="C18" s="164">
        <v>106239</v>
      </c>
      <c r="D18" s="163">
        <v>959697.88</v>
      </c>
      <c r="E18" s="164">
        <v>874780.72</v>
      </c>
      <c r="F18" s="164">
        <v>823504.79</v>
      </c>
      <c r="G18" s="163">
        <v>84917.160000000033</v>
      </c>
    </row>
    <row r="19" spans="1:7" x14ac:dyDescent="0.25">
      <c r="A19" s="58" t="s">
        <v>405</v>
      </c>
      <c r="B19" s="163">
        <v>72722596.539999992</v>
      </c>
      <c r="C19" s="163">
        <v>2697901</v>
      </c>
      <c r="D19" s="163">
        <v>75420497.539999992</v>
      </c>
      <c r="E19" s="163">
        <v>65311311.600000009</v>
      </c>
      <c r="F19" s="163">
        <v>60258228.609999999</v>
      </c>
      <c r="G19" s="163">
        <v>10109185.939999994</v>
      </c>
    </row>
    <row r="20" spans="1:7" x14ac:dyDescent="0.25">
      <c r="A20" s="77" t="s">
        <v>406</v>
      </c>
      <c r="B20" s="164">
        <v>43658931.329999998</v>
      </c>
      <c r="C20" s="164">
        <v>3976830</v>
      </c>
      <c r="D20" s="163">
        <v>47635761.329999998</v>
      </c>
      <c r="E20" s="164">
        <v>41329647.590000004</v>
      </c>
      <c r="F20" s="164">
        <v>38232668.689999998</v>
      </c>
      <c r="G20" s="163">
        <v>6306113.7399999946</v>
      </c>
    </row>
    <row r="21" spans="1:7" x14ac:dyDescent="0.25">
      <c r="A21" s="77" t="s">
        <v>407</v>
      </c>
      <c r="B21" s="164">
        <v>29063665.210000001</v>
      </c>
      <c r="C21" s="164">
        <v>-1278929</v>
      </c>
      <c r="D21" s="163">
        <v>27784736.210000001</v>
      </c>
      <c r="E21" s="164">
        <v>23981664.010000002</v>
      </c>
      <c r="F21" s="164">
        <v>22025559.920000002</v>
      </c>
      <c r="G21" s="163">
        <v>3803072.1999999993</v>
      </c>
    </row>
    <row r="22" spans="1:7" x14ac:dyDescent="0.25">
      <c r="A22" s="77" t="s">
        <v>408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409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80" t="s">
        <v>414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423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80" t="s">
        <v>424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428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58" t="s">
        <v>396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x14ac:dyDescent="0.25">
      <c r="A45" s="80" t="s">
        <v>397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405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80" t="s">
        <v>406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408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413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80" t="s">
        <v>414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423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</row>
    <row r="72" spans="1:7" x14ac:dyDescent="0.25">
      <c r="A72" s="80" t="s">
        <v>424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377</v>
      </c>
      <c r="B77" s="4">
        <v>73576055.419999987</v>
      </c>
      <c r="C77" s="4">
        <v>2804140</v>
      </c>
      <c r="D77" s="4">
        <v>76380195.419999987</v>
      </c>
      <c r="E77" s="4">
        <v>66186092.320000008</v>
      </c>
      <c r="F77" s="4">
        <v>61081733.399999999</v>
      </c>
      <c r="G77" s="4">
        <v>10194103.099999994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C62:G70 B37:G37 C9:G18 B27:G27 B53:G53 C72:G75 B43:B44 B71:G71 C20:G26 B76:G77 C28:G36 C43:G52 C54:G60 B9:B10 B19:G19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J26" sqref="J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5" t="s">
        <v>429</v>
      </c>
      <c r="B1" s="187"/>
      <c r="C1" s="187"/>
      <c r="D1" s="187"/>
      <c r="E1" s="187"/>
      <c r="F1" s="187"/>
      <c r="G1" s="188"/>
    </row>
    <row r="2" spans="1:7" x14ac:dyDescent="0.25">
      <c r="A2" s="108" t="str">
        <f>'Formato 1'!A2</f>
        <v>Sistema de Agua Potable y Alcantarillado Municipal de Valle de Santiago</v>
      </c>
      <c r="B2" s="109"/>
      <c r="C2" s="109"/>
      <c r="D2" s="109"/>
      <c r="E2" s="109"/>
      <c r="F2" s="109"/>
      <c r="G2" s="110"/>
    </row>
    <row r="3" spans="1:7" x14ac:dyDescent="0.25">
      <c r="A3" s="111" t="s">
        <v>294</v>
      </c>
      <c r="B3" s="112"/>
      <c r="C3" s="112"/>
      <c r="D3" s="112"/>
      <c r="E3" s="112"/>
      <c r="F3" s="112"/>
      <c r="G3" s="113"/>
    </row>
    <row r="4" spans="1:7" x14ac:dyDescent="0.25">
      <c r="A4" s="111" t="s">
        <v>430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x14ac:dyDescent="0.25">
      <c r="A7" s="190" t="s">
        <v>431</v>
      </c>
      <c r="B7" s="193" t="s">
        <v>296</v>
      </c>
      <c r="C7" s="193"/>
      <c r="D7" s="193"/>
      <c r="E7" s="193"/>
      <c r="F7" s="193"/>
      <c r="G7" s="193" t="s">
        <v>297</v>
      </c>
    </row>
    <row r="8" spans="1:7" ht="30" x14ac:dyDescent="0.25">
      <c r="A8" s="191"/>
      <c r="B8" s="7" t="s">
        <v>298</v>
      </c>
      <c r="C8" s="33" t="s">
        <v>394</v>
      </c>
      <c r="D8" s="33" t="s">
        <v>229</v>
      </c>
      <c r="E8" s="33" t="s">
        <v>184</v>
      </c>
      <c r="F8" s="33" t="s">
        <v>201</v>
      </c>
      <c r="G8" s="203"/>
    </row>
    <row r="9" spans="1:7" ht="15.75" customHeight="1" x14ac:dyDescent="0.25">
      <c r="A9" s="26" t="s">
        <v>432</v>
      </c>
      <c r="B9" s="117">
        <f>SUM(B10,B11,B12,B15,B16,B19)</f>
        <v>31632893.899999999</v>
      </c>
      <c r="C9" s="117">
        <f t="shared" ref="C9:G9" si="0">SUM(C10,C11,C12,C15,C16,C19)</f>
        <v>1113909</v>
      </c>
      <c r="D9" s="117">
        <f t="shared" si="0"/>
        <v>32746802.899999999</v>
      </c>
      <c r="E9" s="117">
        <f t="shared" si="0"/>
        <v>29561596.02</v>
      </c>
      <c r="F9" s="117">
        <f t="shared" si="0"/>
        <v>28970291.350000001</v>
      </c>
      <c r="G9" s="117">
        <f t="shared" si="0"/>
        <v>3185206.879999999</v>
      </c>
    </row>
    <row r="10" spans="1:7" x14ac:dyDescent="0.25">
      <c r="A10" s="58" t="s">
        <v>433</v>
      </c>
      <c r="B10" s="183">
        <v>31632893.899999999</v>
      </c>
      <c r="C10" s="183">
        <v>1113909</v>
      </c>
      <c r="D10" s="184">
        <v>32746802.899999999</v>
      </c>
      <c r="E10" s="183">
        <v>29561596.02</v>
      </c>
      <c r="F10" s="183">
        <v>28970291.350000001</v>
      </c>
      <c r="G10" s="184">
        <v>3185206.879999999</v>
      </c>
    </row>
    <row r="11" spans="1:7" ht="15.75" customHeight="1" x14ac:dyDescent="0.25">
      <c r="A11" s="58" t="s">
        <v>434</v>
      </c>
      <c r="B11" s="166">
        <v>0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</row>
    <row r="12" spans="1:7" x14ac:dyDescent="0.25">
      <c r="A12" s="58" t="s">
        <v>435</v>
      </c>
      <c r="B12" s="166">
        <v>0</v>
      </c>
      <c r="C12" s="166">
        <v>0</v>
      </c>
      <c r="D12" s="166">
        <v>0</v>
      </c>
      <c r="E12" s="166">
        <v>0</v>
      </c>
      <c r="F12" s="166">
        <v>0</v>
      </c>
      <c r="G12" s="166">
        <v>0</v>
      </c>
    </row>
    <row r="13" spans="1:7" x14ac:dyDescent="0.25">
      <c r="A13" s="77" t="s">
        <v>436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</row>
    <row r="14" spans="1:7" x14ac:dyDescent="0.25">
      <c r="A14" s="77" t="s">
        <v>437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</row>
    <row r="15" spans="1:7" x14ac:dyDescent="0.25">
      <c r="A15" s="58" t="s">
        <v>438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</row>
    <row r="16" spans="1:7" ht="30" x14ac:dyDescent="0.25">
      <c r="A16" s="59" t="s">
        <v>439</v>
      </c>
      <c r="B16" s="166">
        <v>0</v>
      </c>
      <c r="C16" s="166">
        <v>0</v>
      </c>
      <c r="D16" s="166">
        <v>0</v>
      </c>
      <c r="E16" s="166">
        <v>0</v>
      </c>
      <c r="F16" s="166">
        <v>0</v>
      </c>
      <c r="G16" s="166">
        <v>0</v>
      </c>
    </row>
    <row r="17" spans="1:7" x14ac:dyDescent="0.25">
      <c r="A17" s="77" t="s">
        <v>440</v>
      </c>
      <c r="B17" s="166">
        <v>0</v>
      </c>
      <c r="C17" s="166">
        <v>0</v>
      </c>
      <c r="D17" s="166">
        <v>0</v>
      </c>
      <c r="E17" s="166">
        <v>0</v>
      </c>
      <c r="F17" s="166">
        <v>0</v>
      </c>
      <c r="G17" s="166">
        <v>0</v>
      </c>
    </row>
    <row r="18" spans="1:7" x14ac:dyDescent="0.25">
      <c r="A18" s="77" t="s">
        <v>441</v>
      </c>
      <c r="B18" s="166">
        <v>0</v>
      </c>
      <c r="C18" s="166">
        <v>0</v>
      </c>
      <c r="D18" s="166">
        <v>0</v>
      </c>
      <c r="E18" s="166">
        <v>0</v>
      </c>
      <c r="F18" s="166">
        <v>0</v>
      </c>
      <c r="G18" s="166">
        <v>0</v>
      </c>
    </row>
    <row r="19" spans="1:7" x14ac:dyDescent="0.25">
      <c r="A19" s="58" t="s">
        <v>442</v>
      </c>
      <c r="B19" s="166">
        <v>0</v>
      </c>
      <c r="C19" s="166">
        <v>0</v>
      </c>
      <c r="D19" s="166">
        <v>0</v>
      </c>
      <c r="E19" s="166">
        <v>0</v>
      </c>
      <c r="F19" s="166">
        <v>0</v>
      </c>
      <c r="G19" s="166">
        <v>0</v>
      </c>
    </row>
    <row r="20" spans="1:7" x14ac:dyDescent="0.25">
      <c r="A20" s="45"/>
      <c r="B20" s="167"/>
      <c r="C20" s="167"/>
      <c r="D20" s="167"/>
      <c r="E20" s="167"/>
      <c r="F20" s="167"/>
      <c r="G20" s="167"/>
    </row>
    <row r="21" spans="1:7" x14ac:dyDescent="0.25">
      <c r="A21" s="34" t="s">
        <v>443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8" t="s">
        <v>433</v>
      </c>
      <c r="B22" s="165">
        <v>0</v>
      </c>
      <c r="C22" s="165">
        <v>0</v>
      </c>
      <c r="D22" s="166">
        <v>0</v>
      </c>
      <c r="E22" s="165">
        <v>0</v>
      </c>
      <c r="F22" s="165">
        <v>0</v>
      </c>
      <c r="G22" s="166">
        <v>0</v>
      </c>
    </row>
    <row r="23" spans="1:7" x14ac:dyDescent="0.25">
      <c r="A23" s="58" t="s">
        <v>434</v>
      </c>
      <c r="B23" s="166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</row>
    <row r="24" spans="1:7" x14ac:dyDescent="0.25">
      <c r="A24" s="58" t="s">
        <v>435</v>
      </c>
      <c r="B24" s="166">
        <v>0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</row>
    <row r="25" spans="1:7" x14ac:dyDescent="0.25">
      <c r="A25" s="77" t="s">
        <v>436</v>
      </c>
      <c r="B25" s="166">
        <v>0</v>
      </c>
      <c r="C25" s="166">
        <v>0</v>
      </c>
      <c r="D25" s="166">
        <v>0</v>
      </c>
      <c r="E25" s="166">
        <v>0</v>
      </c>
      <c r="F25" s="166">
        <v>0</v>
      </c>
      <c r="G25" s="166">
        <v>0</v>
      </c>
    </row>
    <row r="26" spans="1:7" x14ac:dyDescent="0.25">
      <c r="A26" s="77" t="s">
        <v>437</v>
      </c>
      <c r="B26" s="166">
        <v>0</v>
      </c>
      <c r="C26" s="166">
        <v>0</v>
      </c>
      <c r="D26" s="166">
        <v>0</v>
      </c>
      <c r="E26" s="166">
        <v>0</v>
      </c>
      <c r="F26" s="166">
        <v>0</v>
      </c>
      <c r="G26" s="166">
        <v>0</v>
      </c>
    </row>
    <row r="27" spans="1:7" x14ac:dyDescent="0.25">
      <c r="A27" s="58" t="s">
        <v>438</v>
      </c>
      <c r="B27" s="166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</row>
    <row r="28" spans="1:7" ht="30" x14ac:dyDescent="0.25">
      <c r="A28" s="59" t="s">
        <v>439</v>
      </c>
      <c r="B28" s="166">
        <v>0</v>
      </c>
      <c r="C28" s="166">
        <v>0</v>
      </c>
      <c r="D28" s="166">
        <v>0</v>
      </c>
      <c r="E28" s="166">
        <v>0</v>
      </c>
      <c r="F28" s="166">
        <v>0</v>
      </c>
      <c r="G28" s="166">
        <v>0</v>
      </c>
    </row>
    <row r="29" spans="1:7" x14ac:dyDescent="0.25">
      <c r="A29" s="77" t="s">
        <v>440</v>
      </c>
      <c r="B29" s="166">
        <v>0</v>
      </c>
      <c r="C29" s="166">
        <v>0</v>
      </c>
      <c r="D29" s="166">
        <v>0</v>
      </c>
      <c r="E29" s="166">
        <v>0</v>
      </c>
      <c r="F29" s="166">
        <v>0</v>
      </c>
      <c r="G29" s="166">
        <v>0</v>
      </c>
    </row>
    <row r="30" spans="1:7" x14ac:dyDescent="0.25">
      <c r="A30" s="77" t="s">
        <v>441</v>
      </c>
      <c r="B30" s="166">
        <v>0</v>
      </c>
      <c r="C30" s="166">
        <v>0</v>
      </c>
      <c r="D30" s="166">
        <v>0</v>
      </c>
      <c r="E30" s="166">
        <v>0</v>
      </c>
      <c r="F30" s="166">
        <v>0</v>
      </c>
      <c r="G30" s="166">
        <v>0</v>
      </c>
    </row>
    <row r="31" spans="1:7" x14ac:dyDescent="0.25">
      <c r="A31" s="58" t="s">
        <v>442</v>
      </c>
      <c r="B31" s="166">
        <v>0</v>
      </c>
      <c r="C31" s="166">
        <v>0</v>
      </c>
      <c r="D31" s="166">
        <v>0</v>
      </c>
      <c r="E31" s="166">
        <v>0</v>
      </c>
      <c r="F31" s="166">
        <v>0</v>
      </c>
      <c r="G31" s="166"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444</v>
      </c>
      <c r="B33" s="117">
        <f>B21+B9</f>
        <v>31632893.899999999</v>
      </c>
      <c r="C33" s="117">
        <f t="shared" ref="C33:G33" si="1">C21+C9</f>
        <v>1113909</v>
      </c>
      <c r="D33" s="117">
        <f t="shared" si="1"/>
        <v>32746802.899999999</v>
      </c>
      <c r="E33" s="117">
        <f t="shared" si="1"/>
        <v>29561596.02</v>
      </c>
      <c r="F33" s="117">
        <f t="shared" si="1"/>
        <v>28970291.350000001</v>
      </c>
      <c r="G33" s="117">
        <f t="shared" si="1"/>
        <v>3185206.879999999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G9:G33 B11:F21 B23:F33 B9:F9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32:F33 B9:G9" unlockedFormula="1"/>
    <ignoredError sqref="G3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2025-02-21T20:00:15Z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