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1ER INF TRIMESTRAL 2022\"/>
    </mc:Choice>
  </mc:AlternateContent>
  <xr:revisionPtr revIDLastSave="0" documentId="8_{68B94033-E019-4046-816C-5A726E2257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7" i="1"/>
  <c r="G9" i="1"/>
  <c r="K40" i="1" l="1"/>
  <c r="J40" i="1"/>
  <c r="I40" i="1"/>
  <c r="H40" i="1"/>
  <c r="G40" i="1"/>
  <c r="K32" i="1"/>
  <c r="J32" i="1"/>
  <c r="I32" i="1"/>
  <c r="H32" i="1"/>
  <c r="G32" i="1"/>
  <c r="M40" i="1" l="1"/>
  <c r="M37" i="1"/>
  <c r="M32" i="1"/>
  <c r="M9" i="1"/>
  <c r="K42" i="1"/>
  <c r="I42" i="1"/>
  <c r="H42" i="1"/>
  <c r="J42" i="1"/>
  <c r="G42" i="1"/>
  <c r="L40" i="1"/>
  <c r="L37" i="1"/>
  <c r="L32" i="1"/>
  <c r="L9" i="1"/>
  <c r="L42" i="1" l="1"/>
  <c r="M42" i="1"/>
</calcChain>
</file>

<file path=xl/sharedStrings.xml><?xml version="1.0" encoding="utf-8"?>
<sst xmlns="http://schemas.openxmlformats.org/spreadsheetml/2006/main" count="60" uniqueCount="47">
  <si>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</si>
  <si>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</si>
  <si>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</si>
  <si>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</si>
  <si>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</si>
  <si>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</si>
  <si>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</si>
  <si>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</si>
  <si>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</si>
  <si>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</si>
  <si>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</si>
  <si>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</si>
  <si>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</si>
  <si>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</si>
  <si>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</si>
  <si>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</si>
  <si>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</si>
  <si>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</si>
  <si>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</si>
  <si>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</si>
  <si>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</si>
  <si>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</si>
  <si>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AGUA POTABLE</t>
  </si>
  <si>
    <t>Automóviles y camiones</t>
  </si>
  <si>
    <t>Carrocerías y remolques</t>
  </si>
  <si>
    <t>Maquinaria y equipo industrial</t>
  </si>
  <si>
    <t>B0002</t>
  </si>
  <si>
    <t>POZOS</t>
  </si>
  <si>
    <t>Otro equipo de transporte</t>
  </si>
  <si>
    <t>Equipo de comunicación y telecomunicacion</t>
  </si>
  <si>
    <t>E0001</t>
  </si>
  <si>
    <t>DIRECCION GENERAL</t>
  </si>
  <si>
    <t>Muebles de oficina y estantería</t>
  </si>
  <si>
    <t>Computadoras y equipo periférico</t>
  </si>
  <si>
    <t>E0002</t>
  </si>
  <si>
    <t>ADMINISTRACION</t>
  </si>
  <si>
    <t>Otros equipos</t>
  </si>
  <si>
    <t>Licencias informaticas e intelectuales</t>
  </si>
  <si>
    <t>E0003</t>
  </si>
  <si>
    <t>COMERCIALIZACION</t>
  </si>
  <si>
    <t>Software</t>
  </si>
  <si>
    <t>P0001</t>
  </si>
  <si>
    <t>OPERACIÓN Y MANTENIMIENTO</t>
  </si>
  <si>
    <t>P0003</t>
  </si>
  <si>
    <t>PLANTA TRATADORA DE AGUAS RECIDUALES</t>
  </si>
  <si>
    <t>Estudio, formulación y evaluación proy productivos</t>
  </si>
  <si>
    <t>Sistema de Agua Potable y Alcantarillado Municipal de Valle de Santiago
Programas y Proyectos de Inversión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</si>
</sst>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4"/>
  <sheetViews>
    <sheetView tabSelected="1" topLeftCell="A16" workbookViewId="0">
      <selection activeCell="A38" sqref="A38:M38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46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1000000</v>
      </c>
      <c r="H9" s="36">
        <v>1000000</v>
      </c>
      <c r="I9" s="36">
        <v>1000000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5421</v>
      </c>
      <c r="F10" s="30" t="s">
        <v>24</v>
      </c>
      <c r="G10" s="35">
        <f>+H10</f>
        <v>150000</v>
      </c>
      <c r="H10" s="36">
        <v>150000</v>
      </c>
      <c r="I10" s="36">
        <v>150000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5621</v>
      </c>
      <c r="F11" s="30" t="s">
        <v>25</v>
      </c>
      <c r="G11" s="35">
        <f>+H11</f>
        <v>459000</v>
      </c>
      <c r="H11" s="36">
        <v>459000</v>
      </c>
      <c r="I11" s="36">
        <v>459000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 t="s">
        <v>26</v>
      </c>
      <c r="C12" s="33"/>
      <c r="D12" s="34" t="s">
        <v>27</v>
      </c>
      <c r="E12" s="29">
        <v>5491</v>
      </c>
      <c r="F12" s="30" t="s">
        <v>28</v>
      </c>
      <c r="G12" s="35">
        <f>+H12</f>
        <v>33264</v>
      </c>
      <c r="H12" s="36">
        <v>33264</v>
      </c>
      <c r="I12" s="36">
        <v>33264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/>
      <c r="C13" s="33"/>
      <c r="D13" s="34"/>
      <c r="E13" s="29">
        <v>5621</v>
      </c>
      <c r="F13" s="30" t="s">
        <v>25</v>
      </c>
      <c r="G13" s="35">
        <f>+H13</f>
        <v>1000000</v>
      </c>
      <c r="H13" s="36">
        <v>1000000</v>
      </c>
      <c r="I13" s="36">
        <v>1000000</v>
      </c>
      <c r="J13" s="36">
        <v>286250</v>
      </c>
      <c r="K13" s="36">
        <v>286250</v>
      </c>
      <c r="L13" s="37">
        <f>IFERROR(K13/H13,0)</f>
        <v>0.28625</v>
      </c>
      <c r="M13" s="38">
        <f>IFERROR(K13/I13,0)</f>
        <v>0.28625</v>
      </c>
    </row>
    <row r="14" spans="2:13" x14ac:dyDescent="0.2">
      <c r="B14" s="32"/>
      <c r="C14" s="33"/>
      <c r="D14" s="34"/>
      <c r="E14" s="29">
        <v>5651</v>
      </c>
      <c r="F14" s="30" t="s">
        <v>29</v>
      </c>
      <c r="G14" s="35">
        <f>+H14</f>
        <v>750000</v>
      </c>
      <c r="H14" s="36">
        <v>750000</v>
      </c>
      <c r="I14" s="36">
        <v>750000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 t="s">
        <v>30</v>
      </c>
      <c r="C15" s="33"/>
      <c r="D15" s="34" t="s">
        <v>31</v>
      </c>
      <c r="E15" s="29">
        <v>5111</v>
      </c>
      <c r="F15" s="30" t="s">
        <v>32</v>
      </c>
      <c r="G15" s="35">
        <f>+H15</f>
        <v>100000</v>
      </c>
      <c r="H15" s="36">
        <v>100000</v>
      </c>
      <c r="I15" s="36">
        <v>100000</v>
      </c>
      <c r="J15" s="36">
        <v>653.45000000000005</v>
      </c>
      <c r="K15" s="36">
        <v>653.45000000000005</v>
      </c>
      <c r="L15" s="37">
        <f>IFERROR(K15/H15,0)</f>
        <v>6.5345000000000004E-3</v>
      </c>
      <c r="M15" s="38">
        <f>IFERROR(K15/I15,0)</f>
        <v>6.5345000000000004E-3</v>
      </c>
    </row>
    <row r="16" spans="2:13" x14ac:dyDescent="0.2">
      <c r="B16" s="32"/>
      <c r="C16" s="33"/>
      <c r="D16" s="34"/>
      <c r="E16" s="29">
        <v>5151</v>
      </c>
      <c r="F16" s="30" t="s">
        <v>33</v>
      </c>
      <c r="G16" s="35">
        <f>+H16</f>
        <v>80000</v>
      </c>
      <c r="H16" s="36">
        <v>80000</v>
      </c>
      <c r="I16" s="36">
        <v>80000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 t="s">
        <v>34</v>
      </c>
      <c r="C17" s="33"/>
      <c r="D17" s="34" t="s">
        <v>35</v>
      </c>
      <c r="E17" s="29">
        <v>5151</v>
      </c>
      <c r="F17" s="30" t="s">
        <v>33</v>
      </c>
      <c r="G17" s="35">
        <f>+H17</f>
        <v>326380.90999999997</v>
      </c>
      <c r="H17" s="36">
        <v>326380.90999999997</v>
      </c>
      <c r="I17" s="36">
        <v>326380.90999999997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34"/>
      <c r="E18" s="29">
        <v>5691</v>
      </c>
      <c r="F18" s="30" t="s">
        <v>36</v>
      </c>
      <c r="G18" s="35">
        <f>+H18</f>
        <v>14553</v>
      </c>
      <c r="H18" s="36">
        <v>14553</v>
      </c>
      <c r="I18" s="36">
        <v>14553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/>
      <c r="C19" s="33"/>
      <c r="D19" s="34"/>
      <c r="E19" s="29">
        <v>5971</v>
      </c>
      <c r="F19" s="30" t="s">
        <v>37</v>
      </c>
      <c r="G19" s="35">
        <f>+H19</f>
        <v>2000</v>
      </c>
      <c r="H19" s="36">
        <v>2000</v>
      </c>
      <c r="I19" s="36">
        <v>2000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 t="s">
        <v>38</v>
      </c>
      <c r="C20" s="33"/>
      <c r="D20" s="34" t="s">
        <v>39</v>
      </c>
      <c r="E20" s="29">
        <v>5111</v>
      </c>
      <c r="F20" s="30" t="s">
        <v>32</v>
      </c>
      <c r="G20" s="35">
        <f>+H20</f>
        <v>15000</v>
      </c>
      <c r="H20" s="36">
        <v>15000</v>
      </c>
      <c r="I20" s="36">
        <v>15000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x14ac:dyDescent="0.2">
      <c r="B21" s="32"/>
      <c r="C21" s="33"/>
      <c r="D21" s="34"/>
      <c r="E21" s="29">
        <v>5151</v>
      </c>
      <c r="F21" s="30" t="s">
        <v>33</v>
      </c>
      <c r="G21" s="35">
        <f>+H21</f>
        <v>78638.179999999993</v>
      </c>
      <c r="H21" s="36">
        <v>78638.179999999993</v>
      </c>
      <c r="I21" s="36">
        <v>78638.179999999993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/>
      <c r="C22" s="33"/>
      <c r="D22" s="34"/>
      <c r="E22" s="29">
        <v>5491</v>
      </c>
      <c r="F22" s="30" t="s">
        <v>28</v>
      </c>
      <c r="G22" s="35">
        <f>+H22</f>
        <v>100000</v>
      </c>
      <c r="H22" s="36">
        <v>100000</v>
      </c>
      <c r="I22" s="36">
        <v>100000</v>
      </c>
      <c r="J22" s="36">
        <v>73681.05</v>
      </c>
      <c r="K22" s="36">
        <v>73681.05</v>
      </c>
      <c r="L22" s="37">
        <f>IFERROR(K22/H22,0)</f>
        <v>0.73681050000000003</v>
      </c>
      <c r="M22" s="38">
        <f>IFERROR(K22/I22,0)</f>
        <v>0.73681050000000003</v>
      </c>
    </row>
    <row r="23" spans="2:13" x14ac:dyDescent="0.2">
      <c r="B23" s="32"/>
      <c r="C23" s="33"/>
      <c r="D23" s="34"/>
      <c r="E23" s="29">
        <v>5651</v>
      </c>
      <c r="F23" s="30" t="s">
        <v>29</v>
      </c>
      <c r="G23" s="35">
        <f>+H23</f>
        <v>75000</v>
      </c>
      <c r="H23" s="36">
        <v>75000</v>
      </c>
      <c r="I23" s="36">
        <v>75000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/>
      <c r="C24" s="33"/>
      <c r="D24" s="34"/>
      <c r="E24" s="29">
        <v>5691</v>
      </c>
      <c r="F24" s="30" t="s">
        <v>36</v>
      </c>
      <c r="G24" s="35">
        <f>+H24</f>
        <v>58315.95</v>
      </c>
      <c r="H24" s="36">
        <v>58315.95</v>
      </c>
      <c r="I24" s="36">
        <v>58315.95</v>
      </c>
      <c r="J24" s="36">
        <v>0</v>
      </c>
      <c r="K24" s="36">
        <v>0</v>
      </c>
      <c r="L24" s="37">
        <f>IFERROR(K24/H24,0)</f>
        <v>0</v>
      </c>
      <c r="M24" s="38">
        <f>IFERROR(K24/I24,0)</f>
        <v>0</v>
      </c>
    </row>
    <row r="25" spans="2:13" x14ac:dyDescent="0.2">
      <c r="B25" s="32"/>
      <c r="C25" s="33"/>
      <c r="D25" s="34"/>
      <c r="E25" s="29">
        <v>5910</v>
      </c>
      <c r="F25" s="30" t="s">
        <v>40</v>
      </c>
      <c r="G25" s="35">
        <f>+H25</f>
        <v>400000</v>
      </c>
      <c r="H25" s="36">
        <v>400000</v>
      </c>
      <c r="I25" s="36">
        <v>400000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x14ac:dyDescent="0.2">
      <c r="B26" s="32" t="s">
        <v>41</v>
      </c>
      <c r="C26" s="33"/>
      <c r="D26" s="34" t="s">
        <v>42</v>
      </c>
      <c r="E26" s="29">
        <v>5151</v>
      </c>
      <c r="F26" s="30" t="s">
        <v>33</v>
      </c>
      <c r="G26" s="35">
        <f>+H26</f>
        <v>54781.65</v>
      </c>
      <c r="H26" s="36">
        <v>54781.65</v>
      </c>
      <c r="I26" s="36">
        <v>54781.65</v>
      </c>
      <c r="J26" s="36">
        <v>0</v>
      </c>
      <c r="K26" s="36">
        <v>0</v>
      </c>
      <c r="L26" s="37">
        <f>IFERROR(K26/H26,0)</f>
        <v>0</v>
      </c>
      <c r="M26" s="38">
        <f>IFERROR(K26/I26,0)</f>
        <v>0</v>
      </c>
    </row>
    <row r="27" spans="2:13" x14ac:dyDescent="0.2">
      <c r="B27" s="32" t="s">
        <v>43</v>
      </c>
      <c r="C27" s="33"/>
      <c r="D27" s="34" t="s">
        <v>44</v>
      </c>
      <c r="E27" s="29">
        <v>5151</v>
      </c>
      <c r="F27" s="30" t="s">
        <v>33</v>
      </c>
      <c r="G27" s="35">
        <f>+H27</f>
        <v>30000</v>
      </c>
      <c r="H27" s="36">
        <v>30000</v>
      </c>
      <c r="I27" s="36">
        <v>30000</v>
      </c>
      <c r="J27" s="36">
        <v>0</v>
      </c>
      <c r="K27" s="36">
        <v>0</v>
      </c>
      <c r="L27" s="37">
        <f>IFERROR(K27/H27,0)</f>
        <v>0</v>
      </c>
      <c r="M27" s="38">
        <f>IFERROR(K27/I27,0)</f>
        <v>0</v>
      </c>
    </row>
    <row r="28" spans="2:13" x14ac:dyDescent="0.2">
      <c r="B28" s="32"/>
      <c r="C28" s="33"/>
      <c r="D28" s="34"/>
      <c r="E28" s="29">
        <v>5621</v>
      </c>
      <c r="F28" s="30" t="s">
        <v>25</v>
      </c>
      <c r="G28" s="35">
        <f>+H28</f>
        <v>15000</v>
      </c>
      <c r="H28" s="36">
        <v>15000</v>
      </c>
      <c r="I28" s="36">
        <v>15000</v>
      </c>
      <c r="J28" s="36">
        <v>0</v>
      </c>
      <c r="K28" s="36">
        <v>0</v>
      </c>
      <c r="L28" s="37">
        <f>IFERROR(K28/H28,0)</f>
        <v>0</v>
      </c>
      <c r="M28" s="38">
        <f>IFERROR(K28/I28,0)</f>
        <v>0</v>
      </c>
    </row>
    <row r="29" spans="2:13" x14ac:dyDescent="0.2">
      <c r="B29" s="32"/>
      <c r="C29" s="33"/>
      <c r="D29" s="34"/>
      <c r="E29" s="29">
        <v>5691</v>
      </c>
      <c r="F29" s="30" t="s">
        <v>36</v>
      </c>
      <c r="G29" s="35">
        <f>+H29</f>
        <v>500000</v>
      </c>
      <c r="H29" s="36">
        <v>500000</v>
      </c>
      <c r="I29" s="36">
        <v>500000</v>
      </c>
      <c r="J29" s="36">
        <v>242631.93</v>
      </c>
      <c r="K29" s="36">
        <v>242631.93</v>
      </c>
      <c r="L29" s="37">
        <f>IFERROR(K29/H29,0)</f>
        <v>0.48526385999999999</v>
      </c>
      <c r="M29" s="38">
        <f>IFERROR(K29/I29,0)</f>
        <v>0.48526385999999999</v>
      </c>
    </row>
    <row r="30" spans="2:13" x14ac:dyDescent="0.2">
      <c r="B30" s="32"/>
      <c r="C30" s="33"/>
      <c r="D30" s="34"/>
      <c r="E30" s="39"/>
      <c r="F30" s="40"/>
      <c r="G30" s="44"/>
      <c r="H30" s="44"/>
      <c r="I30" s="44"/>
      <c r="J30" s="44"/>
      <c r="K30" s="44"/>
      <c r="L30" s="41"/>
      <c r="M30" s="42"/>
    </row>
    <row r="31" spans="2:13" x14ac:dyDescent="0.2">
      <c r="B31" s="32"/>
      <c r="C31" s="33"/>
      <c r="D31" s="27"/>
      <c r="E31" s="43"/>
      <c r="F31" s="27"/>
      <c r="G31" s="27"/>
      <c r="H31" s="27"/>
      <c r="I31" s="27"/>
      <c r="J31" s="27"/>
      <c r="K31" s="27"/>
      <c r="L31" s="27"/>
      <c r="M31" s="28"/>
    </row>
    <row r="32" spans="2:13" ht="13.15" customHeight="1" x14ac:dyDescent="0.2">
      <c r="B32" s="67" t="s">
        <v>14</v>
      </c>
      <c r="C32" s="68"/>
      <c r="D32" s="68"/>
      <c r="E32" s="68"/>
      <c r="F32" s="68"/>
      <c r="G32" s="7">
        <f>SUM(G9:G29)</f>
        <v>5241933.6900000004</v>
      </c>
      <c r="H32" s="7">
        <f>SUM(H9:H29)</f>
        <v>5241933.6900000004</v>
      </c>
      <c r="I32" s="7">
        <f>SUM(I9:I29)</f>
        <v>5241933.6900000004</v>
      </c>
      <c r="J32" s="7">
        <f>SUM(J9:J29)</f>
        <v>603216.42999999993</v>
      </c>
      <c r="K32" s="7">
        <f>SUM(K9:K29)</f>
        <v>603216.42999999993</v>
      </c>
      <c r="L32" s="8">
        <f>IFERROR(K32/H32,0)</f>
        <v>0.11507517371895636</v>
      </c>
      <c r="M32" s="9">
        <f>IFERROR(K32/I32,0)</f>
        <v>0.11507517371895636</v>
      </c>
    </row>
    <row r="33" spans="2:13" ht="4.9000000000000004" customHeight="1" x14ac:dyDescent="0.2">
      <c r="B33" s="32"/>
      <c r="C33" s="33"/>
      <c r="D33" s="27"/>
      <c r="E33" s="43"/>
      <c r="F33" s="27"/>
      <c r="G33" s="27"/>
      <c r="H33" s="27"/>
      <c r="I33" s="27"/>
      <c r="J33" s="27"/>
      <c r="K33" s="27"/>
      <c r="L33" s="27"/>
      <c r="M33" s="28"/>
    </row>
    <row r="34" spans="2:13" ht="13.15" customHeight="1" x14ac:dyDescent="0.2">
      <c r="B34" s="69" t="s">
        <v>15</v>
      </c>
      <c r="C34" s="66"/>
      <c r="D34" s="66"/>
      <c r="E34" s="21"/>
      <c r="F34" s="26"/>
      <c r="G34" s="27"/>
      <c r="H34" s="27"/>
      <c r="I34" s="27"/>
      <c r="J34" s="27"/>
      <c r="K34" s="27"/>
      <c r="L34" s="27"/>
      <c r="M34" s="28"/>
    </row>
    <row r="35" spans="2:13" ht="13.15" customHeight="1" x14ac:dyDescent="0.2">
      <c r="B35" s="25"/>
      <c r="C35" s="66" t="s">
        <v>16</v>
      </c>
      <c r="D35" s="66"/>
      <c r="E35" s="21"/>
      <c r="F35" s="26"/>
      <c r="G35" s="27"/>
      <c r="H35" s="27"/>
      <c r="I35" s="27"/>
      <c r="J35" s="27"/>
      <c r="K35" s="27"/>
      <c r="L35" s="27"/>
      <c r="M35" s="28"/>
    </row>
    <row r="36" spans="2:13" ht="6" customHeight="1" x14ac:dyDescent="0.2">
      <c r="B36" s="45"/>
      <c r="C36" s="46"/>
      <c r="D36" s="46"/>
      <c r="E36" s="39"/>
      <c r="F36" s="46"/>
      <c r="G36" s="27"/>
      <c r="H36" s="27"/>
      <c r="I36" s="27"/>
      <c r="J36" s="27"/>
      <c r="K36" s="27"/>
      <c r="L36" s="27"/>
      <c r="M36" s="28"/>
    </row>
    <row r="37" spans="2:13" x14ac:dyDescent="0.2">
      <c r="B37" s="32" t="s">
        <v>26</v>
      </c>
      <c r="C37" s="33"/>
      <c r="D37" s="27" t="s">
        <v>27</v>
      </c>
      <c r="E37" s="43">
        <v>6311</v>
      </c>
      <c r="F37" s="27" t="s">
        <v>45</v>
      </c>
      <c r="G37" s="35">
        <f>+H37</f>
        <v>391854.46</v>
      </c>
      <c r="H37" s="36">
        <v>391854.46</v>
      </c>
      <c r="I37" s="36">
        <v>391854.46</v>
      </c>
      <c r="J37" s="36">
        <v>42155.17</v>
      </c>
      <c r="K37" s="36">
        <v>42155.17</v>
      </c>
      <c r="L37" s="37">
        <f>IFERROR(K37/H37,0)</f>
        <v>0.10757864029415409</v>
      </c>
      <c r="M37" s="38">
        <f>IFERROR(K37/I37,0)</f>
        <v>0.10757864029415409</v>
      </c>
    </row>
    <row r="38" spans="2:13" x14ac:dyDescent="0.2">
      <c r="B38" s="32"/>
      <c r="C38" s="33"/>
      <c r="D38" s="27"/>
      <c r="E38" s="43"/>
      <c r="F38" s="27"/>
      <c r="G38" s="44"/>
      <c r="H38" s="44"/>
      <c r="I38" s="44"/>
      <c r="J38" s="44"/>
      <c r="K38" s="44"/>
      <c r="L38" s="41"/>
      <c r="M38" s="42"/>
    </row>
    <row r="39" spans="2:13" x14ac:dyDescent="0.2">
      <c r="B39" s="47"/>
      <c r="C39" s="48"/>
      <c r="D39" s="49"/>
      <c r="E39" s="50"/>
      <c r="F39" s="49"/>
      <c r="G39" s="49"/>
      <c r="H39" s="49"/>
      <c r="I39" s="49"/>
      <c r="J39" s="49"/>
      <c r="K39" s="49"/>
      <c r="L39" s="49"/>
      <c r="M39" s="51"/>
    </row>
    <row r="40" spans="2:13" x14ac:dyDescent="0.2">
      <c r="B40" s="67" t="s">
        <v>17</v>
      </c>
      <c r="C40" s="68"/>
      <c r="D40" s="68"/>
      <c r="E40" s="68"/>
      <c r="F40" s="68"/>
      <c r="G40" s="7">
        <f>SUM(G37:G37)</f>
        <v>391854.46</v>
      </c>
      <c r="H40" s="7">
        <f>SUM(H37:H37)</f>
        <v>391854.46</v>
      </c>
      <c r="I40" s="7">
        <f>SUM(I37:I37)</f>
        <v>391854.46</v>
      </c>
      <c r="J40" s="7">
        <f>SUM(J37:J37)</f>
        <v>42155.17</v>
      </c>
      <c r="K40" s="7">
        <f>SUM(K37:K37)</f>
        <v>42155.17</v>
      </c>
      <c r="L40" s="8">
        <f>IFERROR(K40/H40,0)</f>
        <v>0.10757864029415409</v>
      </c>
      <c r="M40" s="9">
        <f>IFERROR(K40/I40,0)</f>
        <v>0.10757864029415409</v>
      </c>
    </row>
    <row r="41" spans="2:13" x14ac:dyDescent="0.2">
      <c r="B41" s="4"/>
      <c r="C41" s="5"/>
      <c r="D41" s="2"/>
      <c r="E41" s="6"/>
      <c r="F41" s="2"/>
      <c r="G41" s="2"/>
      <c r="H41" s="2"/>
      <c r="I41" s="2"/>
      <c r="J41" s="2"/>
      <c r="K41" s="2"/>
      <c r="L41" s="2"/>
      <c r="M41" s="3"/>
    </row>
    <row r="42" spans="2:13" x14ac:dyDescent="0.2">
      <c r="B42" s="52" t="s">
        <v>18</v>
      </c>
      <c r="C42" s="53"/>
      <c r="D42" s="53"/>
      <c r="E42" s="53"/>
      <c r="F42" s="53"/>
      <c r="G42" s="10">
        <f>+G32+G40</f>
        <v>5633788.1500000004</v>
      </c>
      <c r="H42" s="10">
        <f>+H32+H40</f>
        <v>5633788.1500000004</v>
      </c>
      <c r="I42" s="10">
        <f>+I32+I40</f>
        <v>5633788.1500000004</v>
      </c>
      <c r="J42" s="10">
        <f>+J32+J40</f>
        <v>645371.6</v>
      </c>
      <c r="K42" s="10">
        <f>+K32+K40</f>
        <v>645371.6</v>
      </c>
      <c r="L42" s="11">
        <f>IFERROR(K42/H42,0)</f>
        <v>0.11455375722638771</v>
      </c>
      <c r="M42" s="12">
        <f>IFERROR(K42/I42,0)</f>
        <v>0.11455375722638771</v>
      </c>
    </row>
    <row r="43" spans="2:13" x14ac:dyDescent="0.2">
      <c r="B43" s="13"/>
      <c r="C43" s="14"/>
      <c r="D43" s="14"/>
      <c r="E43" s="15"/>
      <c r="F43" s="14"/>
      <c r="G43" s="14"/>
      <c r="H43" s="14"/>
      <c r="I43" s="14"/>
      <c r="J43" s="14"/>
      <c r="K43" s="14"/>
      <c r="L43" s="14"/>
      <c r="M43" s="16"/>
    </row>
    <row r="44" spans="2:13" ht="15" x14ac:dyDescent="0.25">
      <c r="B44" s="17" t="s">
        <v>19</v>
      </c>
      <c r="C44" s="17"/>
      <c r="D44" s="18"/>
      <c r="E44" s="19"/>
      <c r="F44" s="18"/>
      <c r="G44" s="18"/>
      <c r="H44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42:F42"/>
    <mergeCell ref="K3:K5"/>
    <mergeCell ref="L3:M3"/>
    <mergeCell ref="L4:L5"/>
    <mergeCell ref="M4:M5"/>
    <mergeCell ref="B6:D6"/>
    <mergeCell ref="J6:K6"/>
    <mergeCell ref="C7:D7"/>
    <mergeCell ref="B32:F32"/>
    <mergeCell ref="B34:D34"/>
    <mergeCell ref="C35:D35"/>
    <mergeCell ref="B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2022-05-03T18:54:11Z</dcterms:modified>
</cp:coreProperties>
</file>