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1377138D-D112-4933-9A4C-E6D18DDE9408}" xr6:coauthVersionLast="47" xr6:coauthVersionMax="47" xr10:uidLastSave="{00000000-0000-0000-0000-000000000000}"/>
  <bookViews>
    <workbookView xWindow="-120" yWindow="-120" windowWidth="29040" windowHeight="158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D49" i="62" s="1"/>
  <c r="C50" i="62"/>
  <c r="C49" i="62" s="1"/>
  <c r="F38" i="65" l="1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98" i="60"/>
  <c r="C58" i="60"/>
  <c r="C61" i="62"/>
  <c r="C48" i="62" s="1"/>
  <c r="C113" i="62" s="1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<sst xmlns="http://schemas.openxmlformats.org/spreadsheetml/2006/main" count="941" uniqueCount="667">
  <si>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</si>
  <si>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</si>
  <si>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</si>
  <si>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</si>
  <si>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</si>
  <si>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</si>
  <si>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</si>
  <si>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</si>
  <si>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</si>
  <si>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</si>
  <si>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</si>
  <si>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</si>
  <si>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</si>
  <si>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</si>
  <si>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</si>
  <si>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</si>
  <si>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</si>
  <si>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</si>
  <si>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</si>
  <si>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</si>
  <si>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</si>
  <si>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</si>
  <si>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</si>
  <si>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</si>
  <si>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</si>
  <si>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</si>
  <si>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</si>
  <si>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</si>
  <si>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</si>
  <si>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</si>
  <si>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</si>
  <si>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</si>
  <si>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</si>
  <si>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</si>
  <si>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</si>
  <si>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</si>
  <si>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</si>
  <si>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</si>
  <si>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</si>
  <si>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</si>
  <si>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</si>
  <si>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</si>
  <si>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</si>
  <si>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</si>
  <si>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</si>
  <si>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</si>
  <si>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</si>
  <si>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</si>
  <si>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</si>
  <si>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</si>
  <si>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</si>
  <si>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</si>
  <si>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</si>
  <si>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</si>
  <si>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</si>
  <si>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</si>
  <si>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</si>
  <si>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</si>
  <si>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</si>
  <si>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</si>
  <si>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</si>
  <si>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</si>
  <si>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</si>
  <si>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</si>
  <si>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</si>
  <si>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</si>
  <si>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</si>
  <si>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</si>
  <si>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</si>
  <si>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</si>
  <si>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</si>
  <si>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</si>
  <si>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</si>
  <si>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</si>
  <si>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</si>
  <si>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</si>
  <si>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</si>
  <si>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</si>
  <si>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</si>
  <si>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</si>
  <si>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</si>
  <si>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</si>
  <si>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</si>
  <si>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</si>
  <si>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</si>
  <si>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</si>
  <si>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</si>
  <si>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</si>
  <si>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</si>
  <si>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</si>
  <si>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</si>
  <si>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</si>
  <si>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</si>
  <si>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</si>
  <si>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</si>
  <si>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</si>
  <si>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</si>
  <si>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</si>
  <si>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</si>
  <si>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</si>
  <si>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</si>
  <si>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</si>
  <si>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</si>
  <si>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</si>
  <si>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</si>
  <si>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</si>
  <si>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</si>
  <si>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</si>
  <si>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</si>
  <si>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</si>
  <si>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</si>
  <si>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</si>
  <si>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</si>
  <si>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</si>
  <si>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</si>
  <si>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</si>
  <si>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</si>
  <si>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</si>
  <si>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</si>
  <si>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</si>
  <si>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</si>
  <si>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</si>
  <si>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</si>
  <si>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</si>
  <si>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</si>
  <si>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</si>
  <si>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</si>
  <si>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</si>
  <si>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</si>
  <si>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</si>
  <si>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</si>
  <si>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</si>
  <si>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</si>
  <si>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</si>
  <si>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</si>
  <si>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</si>
  <si>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</si>
  <si>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</si>
  <si>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</si>
  <si>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</si>
  <si>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</si>
  <si>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</si>
  <si>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</si>
  <si>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</si>
  <si>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</si>
  <si>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</si>
  <si>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</si>
  <si>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</si>
  <si>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</si>
  <si>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</si>
  <si>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</si>
  <si>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</si>
  <si>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</si>
  <si>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</si>
  <si>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</si>
  <si>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</si>
  <si>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</si>
  <si>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</si>
  <si>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</si>
  <si>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</si>
  <si>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</si>
  <si>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</si>
  <si>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</si>
  <si>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</si>
  <si>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</si>
  <si>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</si>
  <si>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</si>
  <si>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</si>
  <si>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</si>
  <si>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</si>
  <si>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</si>
  <si>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</si>
  <si>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</si>
  <si>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</si>
  <si>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</si>
  <si>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</si>
  <si>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</si>
  <si>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</si>
  <si>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</si>
  <si>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</si>
  <si>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</si>
  <si>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</si>
  <si>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</si>
  <si>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</si>
  <si>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</si>
  <si>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</si>
  <si>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</si>
  <si>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</si>
  <si>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</si>
  <si>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</si>
  <si>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</si>
  <si>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</si>
  <si>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</si>
  <si>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</si>
  <si>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</si>
  <si>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</si>
  <si>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</si>
  <si>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</si>
  <si>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</si>
  <si>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</si>
  <si>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</si>
  <si>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</si>
  <si>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</si>
  <si>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</si>
  <si>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</si>
  <si>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</si>
  <si>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</si>
  <si>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</si>
  <si>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</si>
  <si>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</si>
  <si>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</si>
  <si>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</si>
  <si>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</si>
  <si>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</si>
  <si>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</si>
  <si>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</si>
  <si>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</si>
  <si>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</si>
  <si>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</si>
  <si>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</si>
  <si>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</si>
  <si>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</si>
  <si>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</si>
  <si>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</si>
  <si>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</si>
  <si>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</si>
  <si>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</si>
  <si>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</si>
  <si>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</si>
  <si>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</si>
  <si>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</si>
  <si>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</si>
  <si>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</si>
  <si>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</si>
  <si>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</si>
  <si>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</si>
  <si>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</si>
  <si>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</si>
  <si>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</si>
  <si>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</si>
  <si>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</si>
  <si>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</si>
  <si>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</si>
  <si>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</si>
  <si>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</si>
  <si>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</si>
  <si>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</si>
  <si>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</si>
  <si>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</si>
  <si>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</si>
  <si>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</si>
  <si>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</si>
  <si>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</si>
  <si>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</si>
  <si>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</si>
  <si>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</si>
  <si>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</si>
  <si>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</si>
  <si>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</si>
  <si>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</si>
  <si>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</si>
  <si>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</si>
  <si>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</si>
  <si>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</si>
  <si>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</si>
  <si>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</si>
  <si>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</si>
  <si>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</si>
  <si>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</si>
  <si>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</si>
  <si>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</si>
  <si>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</si>
  <si>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</si>
  <si>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</si>
  <si>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</si>
  <si>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</si>
  <si>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</si>
  <si>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</si>
  <si>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</si>
  <si>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</si>
  <si>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</si>
  <si>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</si>
  <si>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</si>
  <si>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</si>
  <si>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</si>
  <si>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</si>
  <si>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</si>
  <si>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</si>
  <si>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</si>
  <si>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</si>
  <si>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</si>
  <si>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</si>
  <si>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</si>
  <si>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</si>
  <si>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</si>
  <si>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</si>
  <si>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</si>
  <si>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</si>
  <si>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</si>
  <si>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</si>
  <si>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</si>
  <si>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</si>
  <si>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</si>
  <si>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</si>
  <si>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</si>
  <si>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</si>
  <si>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</si>
  <si>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</si>
  <si>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</si>
  <si>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</si>
  <si>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</si>
  <si>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</si>
  <si>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</si>
  <si>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</si>
  <si>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</si>
  <si>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</si>
  <si>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</si>
  <si>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</si>
  <si>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</si>
  <si>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</si>
  <si>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</si>
  <si>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</si>
  <si>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</si>
  <si>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</si>
  <si>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</si>
  <si>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</si>
  <si>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</si>
  <si>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</si>
  <si>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</si>
  <si>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</si>
  <si>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</si>
  <si>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</si>
  <si>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</si>
  <si>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</si>
  <si>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</si>
  <si>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</si>
  <si>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</si>
  <si>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</si>
  <si>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</si>
  <si>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</si>
  <si>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</si>
  <si>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</si>
  <si>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</si>
  <si>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</si>
  <si>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</si>
  <si>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</si>
  <si>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</si>
  <si>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</si>
  <si>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</si>
  <si>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</si>
  <si>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</si>
  <si>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</si>
  <si>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</si>
  <si>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</si>
  <si>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</si>
  <si>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</si>
  <si>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</si>
  <si>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</si>
  <si>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</si>
  <si>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</si>
  <si>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</si>
  <si>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</si>
  <si>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</si>
  <si>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</si>
  <si>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</si>
  <si>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</si>
  <si>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</si>
  <si>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</si>
  <si>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</si>
  <si>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</si>
  <si>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</si>
  <si>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</si>
  <si>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</si>
  <si>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</si>
  <si>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</si>
  <si>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</si>
  <si>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</si>
  <si>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</si>
  <si>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</si>
  <si>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</si>
  <si>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</si>
  <si>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</si>
  <si>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</si>
  <si>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</si>
  <si>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</si>
  <si>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</si>
  <si>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</si>
  <si>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</si>
  <si>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</si>
  <si>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</si>
  <si>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</si>
  <si>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</si>
  <si>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</si>
  <si>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</si>
  <si>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</si>
  <si>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</si>
  <si>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</si>
  <si>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</si>
  <si>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</si>
  <si>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</si>
  <si>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</si>
  <si>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</si>
  <si>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</si>
  <si>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</si>
  <si>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</si>
  <si>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</si>
  <si>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</si>
  <si>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</si>
  <si>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</si>
  <si>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</si>
  <si>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</si>
  <si>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</si>
  <si>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</si>
  <si>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</si>
  <si>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</si>
  <si>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</si>
  <si>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</si>
  <si>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</si>
  <si>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</si>
  <si>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</si>
  <si>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</si>
  <si>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</si>
  <si>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</si>
  <si>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</si>
  <si>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</si>
  <si>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</si>
  <si>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</si>
  <si>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</si>
  <si>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</si>
  <si>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</si>
  <si>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</si>
  <si>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</si>
  <si>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</si>
  <si>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</si>
  <si>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</si>
  <si>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</si>
  <si>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</si>
  <si>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</si>
  <si>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</si>
  <si>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</si>
  <si>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</si>
  <si>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</si>
  <si>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</si>
  <si>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</si>
  <si>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</si>
  <si>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</si>
  <si>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</si>
  <si>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</si>
  <si>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</si>
  <si>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</si>
  <si>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</si>
  <si>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</si>
  <si>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</si>
  <si>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</si>
  <si>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</si>
  <si>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</si>
  <si>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</si>
  <si>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</si>
  <si>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</si>
  <si>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</si>
  <si>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</si>
  <si>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</si>
  <si>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</si>
  <si>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</si>
  <si>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</si>
  <si>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</si>
  <si>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</si>
  <si>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</si>
  <si>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</si>
  <si>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</si>
  <si>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</si>
  <si>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</si>
  <si>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</si>
  <si>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</si>
  <si>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</si>
  <si>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</si>
  <si>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</si>
  <si>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</si>
  <si>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</si>
  <si>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</si>
  <si>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</si>
  <si>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</si>
  <si>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</si>
  <si>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</si>
  <si>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</si>
  <si>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</si>
  <si>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</si>
  <si>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</si>
  <si>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</si>
  <si>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</si>
  <si>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</si>
  <si>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</si>
  <si>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</si>
  <si>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</si>
  <si>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</si>
  <si>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</si>
  <si>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</si>
  <si>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</si>
  <si>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</si>
  <si>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</si>
  <si>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</si>
  <si>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</si>
  <si>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</si>
  <si>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</si>
  <si>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</si>
  <si>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</si>
  <si>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</si>
  <si>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</si>
  <si>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</si>
  <si>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</si>
  <si>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</si>
  <si>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</si>
  <si>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</si>
  <si>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</si>
  <si>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</si>
  <si>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</si>
  <si>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</si>
  <si>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</si>
  <si>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</si>
  <si>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</si>
  <si>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</si>
  <si>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</si>
  <si>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</si>
  <si>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</si>
  <si>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</si>
  <si>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</si>
  <si>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</si>
  <si>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</si>
  <si>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</si>
  <si>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</si>
  <si>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</si>
  <si>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</si>
  <si>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</si>
  <si>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</si>
  <si>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</si>
  <si>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</si>
  <si>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</si>
  <si>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</si>
  <si>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</si>
  <si>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</si>
  <si>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</si>
  <si>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</si>
  <si>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</si>
  <si>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</si>
  <si>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</si>
  <si>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</si>
  <si>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</si>
  <si>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</si>
  <si>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</si>
  <si>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</si>
  <si>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</si>
  <si>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</si>
  <si>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</si>
  <si>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</si>
  <si>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</si>
  <si>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</si>
  <si>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</si>
  <si>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</si>
  <si>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</si>
  <si>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</si>
  <si>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</si>
  <si>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</si>
  <si>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</si>
  <si>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</si>
  <si>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</si>
  <si>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</si>
  <si>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</si>
  <si>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</si>
  <si>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</si>
  <si>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</si>
  <si>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</si>
  <si>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</si>
  <si>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</si>
  <si>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</si>
  <si>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</si>
  <si>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</si>
  <si>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</si>
  <si>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</si>
  <si>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</si>
  <si>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</si>
  <si>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</si>
  <si>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</si>
  <si>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</si>
  <si>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</si>
  <si>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</si>
  <si>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</si>
  <si>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</si>
  <si>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</si>
  <si>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</si>
  <si>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</si>
  <si>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</si>
  <si>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</si>
  <si>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</si>
  <si>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</si>
  <si>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</si>
  <si>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</si>
  <si>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</si>
  <si>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</si>
  <si>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</si>
  <si>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</si>
  <si>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</si>
  <si>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</si>
  <si>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</si>
  <si>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</si>
  <si>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</si>
  <si>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</si>
  <si>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</si>
  <si>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</si>
  <si>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</si>
  <si>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</si>
  <si>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</si>
  <si>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</si>
  <si>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</si>
  <si>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</si>
  <si>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</si>
  <si>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</si>
  <si>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</si>
  <si>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</si>
  <si>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</si>
  <si>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</si>
  <si>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</si>
  <si>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</si>
  <si>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</si>
  <si>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</si>
  <si>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</si>
  <si>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</si>
  <si>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</si>
  <si>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</si>
  <si>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</si>
  <si>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</si>
  <si>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</si>
  <si>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</si>
  <si>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</si>
  <si>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</si>
  <si>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</si>
  <si>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</si>
  <si>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</si>
  <si>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</si>
  <si>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</si>
  <si>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</si>
  <si>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</si>
  <si>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</si>
  <si>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</si>
  <si>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</si>
  <si>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</si>
  <si>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</si>
  <si>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</si>
  <si>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</si>
  <si>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</si>
  <si>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</si>
  <si>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</si>
  <si>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</si>
  <si>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</si>
  <si>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</si>
  <si>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</si>
  <si>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</si>
  <si>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</si>
  <si>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</si>
  <si>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</si>
  <si>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</si>
  <si>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</si>
  <si>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</si>
  <si>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de Agua Potable y Alcantarillado Municipal de Valle de Santiago</t>
  </si>
  <si>
    <t>Correspondiente del 1 de Enero 31 de Marzo de 2022</t>
  </si>
  <si>
    <t xml:space="preserve">Presidente del Consejo Directivo del SAPAM                               Tesorero del Consejo Directivo del SAPAM        </t>
  </si>
  <si>
    <t xml:space="preserve">    ______________________________                                               ___________________________</t>
  </si>
  <si>
    <t xml:space="preserve">   C. José Andrés Zúñiga Escobedo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</si>
</sst>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333375</xdr:colOff>
      <xdr:row>2</xdr:row>
      <xdr:rowOff>209550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1394241-B134-41DB-A540-AF2576419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2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3" sqref="A1:E5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1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  <row r="50" spans="2:2" ht="15" customHeight="1" x14ac:dyDescent="0.2">
      <c r="B50" s="101" t="s">
        <v>665</v>
      </c>
    </row>
    <row r="51" spans="2:2" x14ac:dyDescent="0.2">
      <c r="B51" s="101" t="s">
        <v>664</v>
      </c>
    </row>
    <row r="52" spans="2:2" x14ac:dyDescent="0.2">
      <c r="B52" s="101" t="s">
        <v>666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A24" sqref="A1:E24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14831958.609999999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14831958.609999999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7794712.4699999997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645371.60000000009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653.45000000000005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73681.05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528881.93000000005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42155.17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7149340.8699999992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A54" sqref="A1:J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A109" zoomScale="106" zoomScaleNormal="106" workbookViewId="0">
      <selection activeCell="A151" sqref="A1:I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202</v>
      </c>
      <c r="C16" s="24">
        <v>10150425.52</v>
      </c>
      <c r="D16" s="24">
        <v>10200202.68</v>
      </c>
      <c r="E16" s="24">
        <v>10190989.970000001</v>
      </c>
      <c r="F16" s="24">
        <v>10190789.970000001</v>
      </c>
      <c r="G16" s="24">
        <v>10230434.130000001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748300.89</v>
      </c>
      <c r="D20" s="24">
        <v>748300.89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36319.449999999997</v>
      </c>
      <c r="D21" s="24">
        <v>36319.449999999997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28304617.109999999</v>
      </c>
      <c r="D23" s="24">
        <v>28304617.109999999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248892.91</v>
      </c>
      <c r="D24" s="24">
        <v>248892.91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275407.78000000003</v>
      </c>
    </row>
    <row r="42" spans="1:8" x14ac:dyDescent="0.2">
      <c r="A42" s="22">
        <v>1151</v>
      </c>
      <c r="B42" s="20" t="s">
        <v>225</v>
      </c>
      <c r="C42" s="24">
        <v>275407.78000000003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2450469.17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29655506.920000002</v>
      </c>
      <c r="D62" s="24">
        <f t="shared" ref="D62:E62" si="0">SUM(D63:D70)</f>
        <v>0</v>
      </c>
      <c r="E62" s="24">
        <f t="shared" si="0"/>
        <v>-9996384.2799999975</v>
      </c>
    </row>
    <row r="63" spans="1:9" x14ac:dyDescent="0.2">
      <c r="A63" s="22">
        <v>1241</v>
      </c>
      <c r="B63" s="20" t="s">
        <v>239</v>
      </c>
      <c r="C63" s="24">
        <v>3156350.15</v>
      </c>
      <c r="D63" s="24">
        <v>0</v>
      </c>
      <c r="E63" s="24">
        <v>-2208630.88</v>
      </c>
    </row>
    <row r="64" spans="1:9" x14ac:dyDescent="0.2">
      <c r="A64" s="22">
        <v>1242</v>
      </c>
      <c r="B64" s="20" t="s">
        <v>240</v>
      </c>
      <c r="C64" s="24">
        <v>146568.26</v>
      </c>
      <c r="D64" s="24">
        <v>0</v>
      </c>
      <c r="E64" s="24">
        <v>-12982.33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11471502.4</v>
      </c>
      <c r="D66" s="24">
        <v>0</v>
      </c>
      <c r="E66" s="24">
        <v>-6544240.6699999999</v>
      </c>
    </row>
    <row r="67" spans="1:9" x14ac:dyDescent="0.2">
      <c r="A67" s="22">
        <v>1245</v>
      </c>
      <c r="B67" s="20" t="s">
        <v>243</v>
      </c>
      <c r="C67" s="24">
        <v>83550.16</v>
      </c>
      <c r="D67" s="24">
        <v>0</v>
      </c>
      <c r="E67" s="24">
        <v>-15971.87</v>
      </c>
    </row>
    <row r="68" spans="1:9" x14ac:dyDescent="0.2">
      <c r="A68" s="22">
        <v>1246</v>
      </c>
      <c r="B68" s="20" t="s">
        <v>244</v>
      </c>
      <c r="C68" s="24">
        <v>14797535.949999999</v>
      </c>
      <c r="D68" s="24">
        <v>0</v>
      </c>
      <c r="E68" s="24">
        <v>-1214558.53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1634149.58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1634149.58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1244145.2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1244145.2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20954966.93</v>
      </c>
      <c r="D110" s="24">
        <f>SUM(D111:D119)</f>
        <v>20954966.93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1144272.6399999999</v>
      </c>
      <c r="D111" s="24">
        <f>C111</f>
        <v>1144272.6399999999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3893076.12</v>
      </c>
      <c r="D112" s="24">
        <f t="shared" ref="D112:D119" si="1">C112</f>
        <v>3893076.12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-77864.91</v>
      </c>
      <c r="D113" s="24">
        <f t="shared" si="1"/>
        <v>-77864.91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17578619.25</v>
      </c>
      <c r="D117" s="24">
        <f t="shared" si="1"/>
        <v>17578619.25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-1583136.17</v>
      </c>
      <c r="D119" s="24">
        <f t="shared" si="1"/>
        <v>-1583136.17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A223" sqref="A1:E22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14712988.609999999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3515.92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3515.92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14709472.689999999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14709472.689999999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7149340.8700000001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7064840.8700000001</v>
      </c>
      <c r="D99" s="57">
        <f>C99/$C$98</f>
        <v>0.9881807286103006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4314863.32</v>
      </c>
      <c r="D100" s="57">
        <f t="shared" ref="D100:D163" si="0">C100/$C$98</f>
        <v>0.60353302471644499</v>
      </c>
      <c r="E100" s="56"/>
    </row>
    <row r="101" spans="1:5" x14ac:dyDescent="0.2">
      <c r="A101" s="54">
        <v>5111</v>
      </c>
      <c r="B101" s="51" t="s">
        <v>363</v>
      </c>
      <c r="C101" s="55">
        <v>3429412.84</v>
      </c>
      <c r="D101" s="57">
        <f t="shared" si="0"/>
        <v>0.47968237944709996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111397.18</v>
      </c>
      <c r="D103" s="57">
        <f t="shared" si="0"/>
        <v>1.5581461567659173E-2</v>
      </c>
      <c r="E103" s="56"/>
    </row>
    <row r="104" spans="1:5" x14ac:dyDescent="0.2">
      <c r="A104" s="54">
        <v>5114</v>
      </c>
      <c r="B104" s="51" t="s">
        <v>366</v>
      </c>
      <c r="C104" s="55">
        <v>567467.62</v>
      </c>
      <c r="D104" s="57">
        <f t="shared" si="0"/>
        <v>7.9373417818305814E-2</v>
      </c>
      <c r="E104" s="56"/>
    </row>
    <row r="105" spans="1:5" x14ac:dyDescent="0.2">
      <c r="A105" s="54">
        <v>5115</v>
      </c>
      <c r="B105" s="51" t="s">
        <v>367</v>
      </c>
      <c r="C105" s="55">
        <v>206585.68</v>
      </c>
      <c r="D105" s="57">
        <f t="shared" si="0"/>
        <v>2.889576588337996E-2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471943.38</v>
      </c>
      <c r="D107" s="57">
        <f t="shared" si="0"/>
        <v>6.6012152530083523E-2</v>
      </c>
      <c r="E107" s="56"/>
    </row>
    <row r="108" spans="1:5" x14ac:dyDescent="0.2">
      <c r="A108" s="54">
        <v>5121</v>
      </c>
      <c r="B108" s="51" t="s">
        <v>370</v>
      </c>
      <c r="C108" s="55">
        <v>44421.48</v>
      </c>
      <c r="D108" s="57">
        <f t="shared" si="0"/>
        <v>6.2133671911491894E-3</v>
      </c>
      <c r="E108" s="56"/>
    </row>
    <row r="109" spans="1:5" x14ac:dyDescent="0.2">
      <c r="A109" s="54">
        <v>5122</v>
      </c>
      <c r="B109" s="51" t="s">
        <v>371</v>
      </c>
      <c r="C109" s="55">
        <v>18210.87</v>
      </c>
      <c r="D109" s="57">
        <f t="shared" si="0"/>
        <v>2.5472096422785332E-3</v>
      </c>
      <c r="E109" s="56"/>
    </row>
    <row r="110" spans="1:5" x14ac:dyDescent="0.2">
      <c r="A110" s="54">
        <v>5123</v>
      </c>
      <c r="B110" s="51" t="s">
        <v>372</v>
      </c>
      <c r="C110" s="55">
        <v>21800</v>
      </c>
      <c r="D110" s="57">
        <f t="shared" si="0"/>
        <v>3.0492321455082615E-3</v>
      </c>
      <c r="E110" s="56"/>
    </row>
    <row r="111" spans="1:5" x14ac:dyDescent="0.2">
      <c r="A111" s="54">
        <v>5124</v>
      </c>
      <c r="B111" s="51" t="s">
        <v>373</v>
      </c>
      <c r="C111" s="55">
        <v>78646.13</v>
      </c>
      <c r="D111" s="57">
        <f t="shared" si="0"/>
        <v>1.1000472831000993E-2</v>
      </c>
      <c r="E111" s="56"/>
    </row>
    <row r="112" spans="1:5" x14ac:dyDescent="0.2">
      <c r="A112" s="54">
        <v>5125</v>
      </c>
      <c r="B112" s="51" t="s">
        <v>374</v>
      </c>
      <c r="C112" s="55">
        <v>13303.41</v>
      </c>
      <c r="D112" s="57">
        <f t="shared" si="0"/>
        <v>1.8607883218750485E-3</v>
      </c>
      <c r="E112" s="56"/>
    </row>
    <row r="113" spans="1:5" x14ac:dyDescent="0.2">
      <c r="A113" s="54">
        <v>5126</v>
      </c>
      <c r="B113" s="51" t="s">
        <v>375</v>
      </c>
      <c r="C113" s="55">
        <v>90117.21</v>
      </c>
      <c r="D113" s="57">
        <f t="shared" si="0"/>
        <v>1.2604967596124705E-2</v>
      </c>
      <c r="E113" s="56"/>
    </row>
    <row r="114" spans="1:5" x14ac:dyDescent="0.2">
      <c r="A114" s="54">
        <v>5127</v>
      </c>
      <c r="B114" s="51" t="s">
        <v>376</v>
      </c>
      <c r="C114" s="55">
        <v>178169.3</v>
      </c>
      <c r="D114" s="57">
        <f t="shared" si="0"/>
        <v>2.4921080591867203E-2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27274.98</v>
      </c>
      <c r="D116" s="57">
        <f t="shared" si="0"/>
        <v>3.8150342102795834E-3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2278034.17</v>
      </c>
      <c r="D117" s="57">
        <f t="shared" si="0"/>
        <v>0.31863555136377208</v>
      </c>
      <c r="E117" s="56"/>
    </row>
    <row r="118" spans="1:5" x14ac:dyDescent="0.2">
      <c r="A118" s="54">
        <v>5131</v>
      </c>
      <c r="B118" s="51" t="s">
        <v>380</v>
      </c>
      <c r="C118" s="55">
        <v>1405883.95</v>
      </c>
      <c r="D118" s="57">
        <f t="shared" si="0"/>
        <v>0.19664525381624445</v>
      </c>
      <c r="E118" s="56"/>
    </row>
    <row r="119" spans="1:5" x14ac:dyDescent="0.2">
      <c r="A119" s="54">
        <v>5132</v>
      </c>
      <c r="B119" s="51" t="s">
        <v>381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382</v>
      </c>
      <c r="C120" s="55">
        <v>296378.90999999997</v>
      </c>
      <c r="D120" s="57">
        <f t="shared" si="0"/>
        <v>4.1455417413885309E-2</v>
      </c>
      <c r="E120" s="56"/>
    </row>
    <row r="121" spans="1:5" x14ac:dyDescent="0.2">
      <c r="A121" s="54">
        <v>5134</v>
      </c>
      <c r="B121" s="51" t="s">
        <v>383</v>
      </c>
      <c r="C121" s="55">
        <v>24359.22</v>
      </c>
      <c r="D121" s="57">
        <f t="shared" si="0"/>
        <v>3.4071980120875117E-3</v>
      </c>
      <c r="E121" s="56"/>
    </row>
    <row r="122" spans="1:5" x14ac:dyDescent="0.2">
      <c r="A122" s="54">
        <v>5135</v>
      </c>
      <c r="B122" s="51" t="s">
        <v>384</v>
      </c>
      <c r="C122" s="55">
        <v>458912.69</v>
      </c>
      <c r="D122" s="57">
        <f t="shared" si="0"/>
        <v>6.4189510382094847E-2</v>
      </c>
      <c r="E122" s="56"/>
    </row>
    <row r="123" spans="1:5" x14ac:dyDescent="0.2">
      <c r="A123" s="54">
        <v>5136</v>
      </c>
      <c r="B123" s="51" t="s">
        <v>385</v>
      </c>
      <c r="C123" s="55">
        <v>2880</v>
      </c>
      <c r="D123" s="57">
        <f t="shared" si="0"/>
        <v>4.0283433848916478E-4</v>
      </c>
      <c r="E123" s="56"/>
    </row>
    <row r="124" spans="1:5" x14ac:dyDescent="0.2">
      <c r="A124" s="54">
        <v>5137</v>
      </c>
      <c r="B124" s="51" t="s">
        <v>386</v>
      </c>
      <c r="C124" s="55">
        <v>11012.33</v>
      </c>
      <c r="D124" s="57">
        <f t="shared" si="0"/>
        <v>1.54032801068555E-3</v>
      </c>
      <c r="E124" s="56"/>
    </row>
    <row r="125" spans="1:5" x14ac:dyDescent="0.2">
      <c r="A125" s="54">
        <v>5138</v>
      </c>
      <c r="B125" s="51" t="s">
        <v>387</v>
      </c>
      <c r="C125" s="55">
        <v>1862.07</v>
      </c>
      <c r="D125" s="57">
        <f t="shared" si="0"/>
        <v>2.6045338078837469E-4</v>
      </c>
      <c r="E125" s="56"/>
    </row>
    <row r="126" spans="1:5" x14ac:dyDescent="0.2">
      <c r="A126" s="54">
        <v>5139</v>
      </c>
      <c r="B126" s="51" t="s">
        <v>388</v>
      </c>
      <c r="C126" s="55">
        <v>76745</v>
      </c>
      <c r="D126" s="57">
        <f t="shared" si="0"/>
        <v>1.0734556009496859E-2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84500</v>
      </c>
      <c r="D127" s="57">
        <f t="shared" si="0"/>
        <v>1.1819271389699453E-2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8000</v>
      </c>
      <c r="D128" s="57">
        <f t="shared" si="0"/>
        <v>1.1189842735810133E-3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8000</v>
      </c>
      <c r="D130" s="57">
        <f t="shared" si="0"/>
        <v>1.1189842735810133E-3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76500</v>
      </c>
      <c r="D137" s="57">
        <f t="shared" si="0"/>
        <v>1.0700287116118441E-2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76500</v>
      </c>
      <c r="D139" s="57">
        <f t="shared" si="0"/>
        <v>1.0700287116118441E-2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30" sqref="A1:E30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40196256.700000003</v>
      </c>
    </row>
    <row r="9" spans="1:5" x14ac:dyDescent="0.2">
      <c r="A9" s="33">
        <v>3120</v>
      </c>
      <c r="B9" s="29" t="s">
        <v>469</v>
      </c>
      <c r="C9" s="34">
        <v>3953712.43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7682617.7400000002</v>
      </c>
    </row>
    <row r="15" spans="1:5" x14ac:dyDescent="0.2">
      <c r="A15" s="33">
        <v>3220</v>
      </c>
      <c r="B15" s="29" t="s">
        <v>473</v>
      </c>
      <c r="C15" s="34">
        <v>35563253.689999998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3"/>
  <sheetViews>
    <sheetView workbookViewId="0">
      <selection activeCell="A115" sqref="A1:E115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194379.27</v>
      </c>
      <c r="D9" s="34">
        <v>194379.27</v>
      </c>
    </row>
    <row r="10" spans="1:5" x14ac:dyDescent="0.2">
      <c r="A10" s="33">
        <v>1113</v>
      </c>
      <c r="B10" s="29" t="s">
        <v>488</v>
      </c>
      <c r="C10" s="34">
        <v>11138550.24</v>
      </c>
      <c r="D10" s="34">
        <v>8385566.2599999998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11332929.51</v>
      </c>
      <c r="D15" s="143">
        <f>SUM(D8:D14)</f>
        <v>8579945.5299999993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603216.43000000005</v>
      </c>
      <c r="D28" s="143">
        <f>SUM(D29:D36)</f>
        <v>603216.43000000005</v>
      </c>
      <c r="E28" s="138"/>
    </row>
    <row r="29" spans="1:5" x14ac:dyDescent="0.2">
      <c r="A29" s="33">
        <v>1241</v>
      </c>
      <c r="B29" s="29" t="s">
        <v>239</v>
      </c>
      <c r="C29" s="34">
        <v>653.45000000000005</v>
      </c>
      <c r="D29" s="140">
        <v>653.45000000000005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73681.05</v>
      </c>
      <c r="D32" s="140">
        <v>73681.05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528881.93000000005</v>
      </c>
      <c r="D34" s="140">
        <v>528881.93000000005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603216.43000000005</v>
      </c>
      <c r="D43" s="143">
        <f>D20+D28+D37</f>
        <v>603216.43000000005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7682617.7400000002</v>
      </c>
      <c r="D47" s="143">
        <v>3629458.81</v>
      </c>
    </row>
    <row r="48" spans="1:5" x14ac:dyDescent="0.2">
      <c r="A48" s="139"/>
      <c r="B48" s="144" t="s">
        <v>629</v>
      </c>
      <c r="C48" s="143">
        <f>C49+C61+C93+C96</f>
        <v>-12081.24</v>
      </c>
      <c r="D48" s="143">
        <f>D49+D61+D93+D96</f>
        <v>5302151.3100000005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1638187.04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1638187.04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1638187.04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-12081.24</v>
      </c>
      <c r="D96" s="143">
        <f>SUM(D97:D101)</f>
        <v>3663964.2700000005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1086130</v>
      </c>
    </row>
    <row r="98" spans="1:4" x14ac:dyDescent="0.2">
      <c r="A98" s="139">
        <v>2112</v>
      </c>
      <c r="B98" s="138" t="s">
        <v>644</v>
      </c>
      <c r="C98" s="140">
        <v>-14081.24</v>
      </c>
      <c r="D98" s="140">
        <v>397215.53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2179543.7400000002</v>
      </c>
    </row>
    <row r="100" spans="1:4" x14ac:dyDescent="0.2">
      <c r="A100" s="139">
        <v>2115</v>
      </c>
      <c r="B100" s="138" t="s">
        <v>646</v>
      </c>
      <c r="C100" s="140">
        <v>2000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1075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7670536.5</v>
      </c>
      <c r="D113" s="143">
        <f>D47+D48-D102</f>
        <v>8931610.120000001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2022-05-06T14:05:16Z</cp:lastPrinted>
  <dcterms:created xsi:type="dcterms:W3CDTF">2012-12-11T20:36:24Z</dcterms:created>
  <dcterms:modified xsi:type="dcterms:W3CDTF">2022-05-06T14:05:24Z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