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ARA FIRMAR\"/>
    </mc:Choice>
  </mc:AlternateContent>
  <xr:revisionPtr revIDLastSave="0" documentId="13_ncr:1_{C62BB635-23BB-4E19-896F-2D73A8E0413F}" xr6:coauthVersionLast="47" xr6:coauthVersionMax="47" xr10:uidLastSave="{00000000-0000-0000-0000-000000000000}"/>
  <bookViews>
    <workbookView xWindow="-120" yWindow="-120" windowWidth="29040" windowHeight="15840" tabRatio="863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<sst xmlns="http://schemas.openxmlformats.org/spreadsheetml/2006/main" count="938" uniqueCount="667">
  <si>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</si>
  <si>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</si>
  <si>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</si>
  <si>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</si>
  <si>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</si>
  <si>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</si>
  <si>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</si>
  <si>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</si>
  <si>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</si>
  <si>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</si>
  <si>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</si>
  <si>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</si>
  <si>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</si>
  <si>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</si>
  <si>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</si>
  <si>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</si>
  <si>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</si>
  <si>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</si>
  <si>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</si>
  <si>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</si>
  <si>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</si>
  <si>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</si>
  <si>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</si>
  <si>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</si>
  <si>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</si>
  <si>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</si>
  <si>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</si>
  <si>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</si>
  <si>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</si>
  <si>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</si>
  <si>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</si>
  <si>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</si>
  <si>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</si>
  <si>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</si>
  <si>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</si>
  <si>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</si>
  <si>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</si>
  <si>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</si>
  <si>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</si>
  <si>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</si>
  <si>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</si>
  <si>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</si>
  <si>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</si>
  <si>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</si>
  <si>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</si>
  <si>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</si>
  <si>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</si>
  <si>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</si>
  <si>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</si>
  <si>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</si>
  <si>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</si>
  <si>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</si>
  <si>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</si>
  <si>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</si>
  <si>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</si>
  <si>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</si>
  <si>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</si>
  <si>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</si>
  <si>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</si>
  <si>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</si>
  <si>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</si>
  <si>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</si>
  <si>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</si>
  <si>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</si>
  <si>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</si>
  <si>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</si>
  <si>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</si>
  <si>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</si>
  <si>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</si>
  <si>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</si>
  <si>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</si>
  <si>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</si>
  <si>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</si>
  <si>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</si>
  <si>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</si>
  <si>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</si>
  <si>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</si>
  <si>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</si>
  <si>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</si>
  <si>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</si>
  <si>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</si>
  <si>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</si>
  <si>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</si>
  <si>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</si>
  <si>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</si>
  <si>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</si>
  <si>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</si>
  <si>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</si>
  <si>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</si>
  <si>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</si>
  <si>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</si>
  <si>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</si>
  <si>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</si>
  <si>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</si>
  <si>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</si>
  <si>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</si>
  <si>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</si>
  <si>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</si>
  <si>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</si>
  <si>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</si>
  <si>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</si>
  <si>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</si>
  <si>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</si>
  <si>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</si>
  <si>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</si>
  <si>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</si>
  <si>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</si>
  <si>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</si>
  <si>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</si>
  <si>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</si>
  <si>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</si>
  <si>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</si>
  <si>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</si>
  <si>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</si>
  <si>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</si>
  <si>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</si>
  <si>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</si>
  <si>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</si>
  <si>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</si>
  <si>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</si>
  <si>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</si>
  <si>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</si>
  <si>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</si>
  <si>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</si>
  <si>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</si>
  <si>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</si>
  <si>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</si>
  <si>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</si>
  <si>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</si>
  <si>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</si>
  <si>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</si>
  <si>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</si>
  <si>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</si>
  <si>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</si>
  <si>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</si>
  <si>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</si>
  <si>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</si>
  <si>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</si>
  <si>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</si>
  <si>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</si>
  <si>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</si>
  <si>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</si>
  <si>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</si>
  <si>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</si>
  <si>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</si>
  <si>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</si>
  <si>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</si>
  <si>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</si>
  <si>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</si>
  <si>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</si>
  <si>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</si>
  <si>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</si>
  <si>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</si>
  <si>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</si>
  <si>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</si>
  <si>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</si>
  <si>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</si>
  <si>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</si>
  <si>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</si>
  <si>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</si>
  <si>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</si>
  <si>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</si>
  <si>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</si>
  <si>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</si>
  <si>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</si>
  <si>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</si>
  <si>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</si>
  <si>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</si>
  <si>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</si>
  <si>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</si>
  <si>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</si>
  <si>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</si>
  <si>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</si>
  <si>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</si>
  <si>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</si>
  <si>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</si>
  <si>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</si>
  <si>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</si>
  <si>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</si>
  <si>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</si>
  <si>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</si>
  <si>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</si>
  <si>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</si>
  <si>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</si>
  <si>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</si>
  <si>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</si>
  <si>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</si>
  <si>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</si>
  <si>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</si>
  <si>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</si>
  <si>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</si>
  <si>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</si>
  <si>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</si>
  <si>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</si>
  <si>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</si>
  <si>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</si>
  <si>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</si>
  <si>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</si>
  <si>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</si>
  <si>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</si>
  <si>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</si>
  <si>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</si>
  <si>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</si>
  <si>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</si>
  <si>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</si>
  <si>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</si>
  <si>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</si>
  <si>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</si>
  <si>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</si>
  <si>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</si>
  <si>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</si>
  <si>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</si>
  <si>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</si>
  <si>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</si>
  <si>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</si>
  <si>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</si>
  <si>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</si>
  <si>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</si>
  <si>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</si>
  <si>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</si>
  <si>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</si>
  <si>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</si>
  <si>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</si>
  <si>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</si>
  <si>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</si>
  <si>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</si>
  <si>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</si>
  <si>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</si>
  <si>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</si>
  <si>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</si>
  <si>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</si>
  <si>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</si>
  <si>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</si>
  <si>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</si>
  <si>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</si>
  <si>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</si>
  <si>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</si>
  <si>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</si>
  <si>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</si>
  <si>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</si>
  <si>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</si>
  <si>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</si>
  <si>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</si>
  <si>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</si>
  <si>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</si>
  <si>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</si>
  <si>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</si>
  <si>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</si>
  <si>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</si>
  <si>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</si>
  <si>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</si>
  <si>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</si>
  <si>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</si>
  <si>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</si>
  <si>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</si>
  <si>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</si>
  <si>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</si>
  <si>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</si>
  <si>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</si>
  <si>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</si>
  <si>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</si>
  <si>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</si>
  <si>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</si>
  <si>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</si>
  <si>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</si>
  <si>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</si>
  <si>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</si>
  <si>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</si>
  <si>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</si>
  <si>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</si>
  <si>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</si>
  <si>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</si>
  <si>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</si>
  <si>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</si>
  <si>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</si>
  <si>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</si>
  <si>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</si>
  <si>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</si>
  <si>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</si>
  <si>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</si>
  <si>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</si>
  <si>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</si>
  <si>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</si>
  <si>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</si>
  <si>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</si>
  <si>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</si>
  <si>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</si>
  <si>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</si>
  <si>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</si>
  <si>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</si>
  <si>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</si>
  <si>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</si>
  <si>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</si>
  <si>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</si>
  <si>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</si>
  <si>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</si>
  <si>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</si>
  <si>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</si>
  <si>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</si>
  <si>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</si>
  <si>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</si>
  <si>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</si>
  <si>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</si>
  <si>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</si>
  <si>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</si>
  <si>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</si>
  <si>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</si>
  <si>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</si>
  <si>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</si>
  <si>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</si>
  <si>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</si>
  <si>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</si>
  <si>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</si>
  <si>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</si>
  <si>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</si>
  <si>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</si>
  <si>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</si>
  <si>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</si>
  <si>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</si>
  <si>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</si>
  <si>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</si>
  <si>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</si>
  <si>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</si>
  <si>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</si>
  <si>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</si>
  <si>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</si>
  <si>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</si>
  <si>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</si>
  <si>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</si>
  <si>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</si>
  <si>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</si>
  <si>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</si>
  <si>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</si>
  <si>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</si>
  <si>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</si>
  <si>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</si>
  <si>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</si>
  <si>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</si>
  <si>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</si>
  <si>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</si>
  <si>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</si>
  <si>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</si>
  <si>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</si>
  <si>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</si>
  <si>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</si>
  <si>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</si>
  <si>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</si>
  <si>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</si>
  <si>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</si>
  <si>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</si>
  <si>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</si>
  <si>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</si>
  <si>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</si>
  <si>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</si>
  <si>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</si>
  <si>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</si>
  <si>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</si>
  <si>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</si>
  <si>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</si>
  <si>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</si>
  <si>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</si>
  <si>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</si>
  <si>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</si>
  <si>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</si>
  <si>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</si>
  <si>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</si>
  <si>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</si>
  <si>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</si>
  <si>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</si>
  <si>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</si>
  <si>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</si>
  <si>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</si>
  <si>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</si>
  <si>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</si>
  <si>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</si>
  <si>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</si>
  <si>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</si>
  <si>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</si>
  <si>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</si>
  <si>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</si>
  <si>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</si>
  <si>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</si>
  <si>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</si>
  <si>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</si>
  <si>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</si>
  <si>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</si>
  <si>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</si>
  <si>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</si>
  <si>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</si>
  <si>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</si>
  <si>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</si>
  <si>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</si>
  <si>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</si>
  <si>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</si>
  <si>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</si>
  <si>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</si>
  <si>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</si>
  <si>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</si>
  <si>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</si>
  <si>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</si>
  <si>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</si>
  <si>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</si>
  <si>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</si>
  <si>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</si>
  <si>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</si>
  <si>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</si>
  <si>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</si>
  <si>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</si>
  <si>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</si>
  <si>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</si>
  <si>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</si>
  <si>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</si>
  <si>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</si>
  <si>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</si>
  <si>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</si>
  <si>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</si>
  <si>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</si>
  <si>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</si>
  <si>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</si>
  <si>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</si>
  <si>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</si>
  <si>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</si>
  <si>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</si>
  <si>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</si>
  <si>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</si>
  <si>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</si>
  <si>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</si>
  <si>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</si>
  <si>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</si>
  <si>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</si>
  <si>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</si>
  <si>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</si>
  <si>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</si>
  <si>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</si>
  <si>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</si>
  <si>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</si>
  <si>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</si>
  <si>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</si>
  <si>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</si>
  <si>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</si>
  <si>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</si>
  <si>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</si>
  <si>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</si>
  <si>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</si>
  <si>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</si>
  <si>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</si>
  <si>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</si>
  <si>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</si>
  <si>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</si>
  <si>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</si>
  <si>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</si>
  <si>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</si>
  <si>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</si>
  <si>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</si>
  <si>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</si>
  <si>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</si>
  <si>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</si>
  <si>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</si>
  <si>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</si>
  <si>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</si>
  <si>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</si>
  <si>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</si>
  <si>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</si>
  <si>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</si>
  <si>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</si>
  <si>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</si>
  <si>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</si>
  <si>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</si>
  <si>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</si>
  <si>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</si>
  <si>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</si>
  <si>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</si>
  <si>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</si>
  <si>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</si>
  <si>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</si>
  <si>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</si>
  <si>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</si>
  <si>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</si>
  <si>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</si>
  <si>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</si>
  <si>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</si>
  <si>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</si>
  <si>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</si>
  <si>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</si>
  <si>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</si>
  <si>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</si>
  <si>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</si>
  <si>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</si>
  <si>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</si>
  <si>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</si>
  <si>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</si>
  <si>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</si>
  <si>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</si>
  <si>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</si>
  <si>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</si>
  <si>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</si>
  <si>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</si>
  <si>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</si>
  <si>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</si>
  <si>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</si>
  <si>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</si>
  <si>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</si>
  <si>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</si>
  <si>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</si>
  <si>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</si>
  <si>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</si>
  <si>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</si>
  <si>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</si>
  <si>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</si>
  <si>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</si>
  <si>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</si>
  <si>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</si>
  <si>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</si>
  <si>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</si>
  <si>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</si>
  <si>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</si>
  <si>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</si>
  <si>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</si>
  <si>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</si>
  <si>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</si>
  <si>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</si>
  <si>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</si>
  <si>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</si>
  <si>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</si>
  <si>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</si>
  <si>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</si>
  <si>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</si>
  <si>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</si>
  <si>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</si>
  <si>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</si>
  <si>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</si>
  <si>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</si>
  <si>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</si>
  <si>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</si>
  <si>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</si>
  <si>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</si>
  <si>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</si>
  <si>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</si>
  <si>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</si>
  <si>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</si>
  <si>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</si>
  <si>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</si>
  <si>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</si>
  <si>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</si>
  <si>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</si>
  <si>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</si>
  <si>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</si>
  <si>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</si>
  <si>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</si>
  <si>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</si>
  <si>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</si>
  <si>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</si>
  <si>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</si>
  <si>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</si>
  <si>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</si>
  <si>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</si>
  <si>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</si>
  <si>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</si>
  <si>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</si>
  <si>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</si>
  <si>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</si>
  <si>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</si>
  <si>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</si>
  <si>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</si>
  <si>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</si>
  <si>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</si>
  <si>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</si>
  <si>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</si>
  <si>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</si>
  <si>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</si>
  <si>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</si>
  <si>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</si>
  <si>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</si>
  <si>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</si>
  <si>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</si>
  <si>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</si>
  <si>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</si>
  <si>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</si>
  <si>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</si>
  <si>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</si>
  <si>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</si>
  <si>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</si>
  <si>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</si>
  <si>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</si>
  <si>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</si>
  <si>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</si>
  <si>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</si>
  <si>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</si>
  <si>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</si>
  <si>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</si>
  <si>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</si>
  <si>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</si>
  <si>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</si>
  <si>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</si>
  <si>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</si>
  <si>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</si>
  <si>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</si>
  <si>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</si>
  <si>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</si>
  <si>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</si>
  <si>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</si>
  <si>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</si>
  <si>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</si>
  <si>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</si>
  <si>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</si>
  <si>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</si>
  <si>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</si>
  <si>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</si>
  <si>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</si>
  <si>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</si>
  <si>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</si>
  <si>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</si>
  <si>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</si>
  <si>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</si>
  <si>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</si>
  <si>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</si>
  <si>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</si>
  <si>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</si>
  <si>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</si>
  <si>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</si>
  <si>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</si>
  <si>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</si>
  <si>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</si>
  <si>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</si>
  <si>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</si>
  <si>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</si>
  <si>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</si>
  <si>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</si>
  <si>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</si>
  <si>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</si>
  <si>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</si>
  <si>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</si>
  <si>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</si>
  <si>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</si>
  <si>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</si>
  <si>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</si>
  <si>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</si>
  <si>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</si>
  <si>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</si>
  <si>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</si>
  <si>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</si>
  <si>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</si>
  <si>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</si>
  <si>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</si>
  <si>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</si>
  <si>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</si>
  <si>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</si>
  <si>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</si>
  <si>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</si>
  <si>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</si>
  <si>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</si>
  <si>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</si>
  <si>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</si>
  <si>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</si>
  <si>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</si>
  <si>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</si>
  <si>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</si>
  <si>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</si>
  <si>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</si>
  <si>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</si>
  <si>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</si>
  <si>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</si>
  <si>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de Agua Potable y Alcantarillado Municipal de Valle de Santiago</t>
  </si>
  <si>
    <t>Correspondiente del 1 de Enero 31 de Marzo de 2023</t>
  </si>
  <si>
    <t xml:space="preserve">    ______________________________                                               ___________________________</t>
  </si>
  <si>
    <t xml:space="preserve">Presidente del Consejo Directivo del SAPAM                                       Tesorero del Consejo Directivo del SAPAM        </t>
  </si>
  <si>
    <t xml:space="preserve">   C. José Andrés Zúñiga Escobedo                 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</si>
</sst>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186639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525449-0239-4F2F-9AB4-2B0E26C5C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7714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0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E53" sqref="A1:E5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1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B44" s="4" t="s">
        <v>625</v>
      </c>
    </row>
    <row r="48" spans="1:2" ht="15" x14ac:dyDescent="0.25">
      <c r="A48" s="4" t="s">
        <v>664</v>
      </c>
      <c r="B48"/>
    </row>
    <row r="49" spans="1:2" ht="15" x14ac:dyDescent="0.25">
      <c r="A49" s="4" t="s">
        <v>665</v>
      </c>
      <c r="B49"/>
    </row>
    <row r="50" spans="1:2" x14ac:dyDescent="0.2">
      <c r="A50" s="4" t="s">
        <v>666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A23" sqref="A1:F23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17350594.420000002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17350594.420000002</v>
      </c>
    </row>
    <row r="22" spans="1:3" x14ac:dyDescent="0.2">
      <c r="B22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0" sqref="A1:E40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10960729.66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1286091.79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174939.92</v>
      </c>
    </row>
    <row r="11" spans="1:3" x14ac:dyDescent="0.2">
      <c r="A11" s="85">
        <v>2.4</v>
      </c>
      <c r="B11" s="72" t="s">
        <v>238</v>
      </c>
      <c r="C11" s="137">
        <v>12068.1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604299.13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494784.64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0</v>
      </c>
    </row>
    <row r="31" spans="1:3" x14ac:dyDescent="0.2">
      <c r="A31" s="85" t="s">
        <v>556</v>
      </c>
      <c r="B31" s="72" t="s">
        <v>439</v>
      </c>
      <c r="C31" s="137">
        <v>0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9674637.870000001</v>
      </c>
    </row>
    <row r="39" spans="1:3" x14ac:dyDescent="0.2">
      <c r="B39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workbookViewId="0">
      <selection activeCell="A50" sqref="A1:J50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1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65795316.359999999</v>
      </c>
      <c r="E36" s="34">
        <v>0</v>
      </c>
      <c r="F36" s="34">
        <f t="shared" si="0"/>
        <v>65795316.359999999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33504897.579999998</v>
      </c>
      <c r="E37" s="34">
        <v>-81949619.519999996</v>
      </c>
      <c r="F37" s="34">
        <f t="shared" si="0"/>
        <v>-48444721.939999998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32679917.16</v>
      </c>
      <c r="E39" s="34">
        <v>-32679917.16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-1390182.01</v>
      </c>
      <c r="E40" s="34">
        <v>-15960412.41</v>
      </c>
      <c r="F40" s="34">
        <f t="shared" si="0"/>
        <v>-17350594.420000002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-65795316.359999999</v>
      </c>
      <c r="F41" s="34">
        <f t="shared" si="0"/>
        <v>-65795316.359999999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65795316.359999999</v>
      </c>
      <c r="E42" s="34">
        <v>-10960729.66</v>
      </c>
      <c r="F42" s="34">
        <f t="shared" si="0"/>
        <v>54834586.700000003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8626757.7899999991</v>
      </c>
      <c r="E45" s="34">
        <v>-8626757.7899999991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2020156.54</v>
      </c>
      <c r="E46" s="34">
        <v>-2020156.54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4354128.41</v>
      </c>
      <c r="E47" s="34">
        <v>6606601.25</v>
      </c>
      <c r="F47" s="34">
        <f t="shared" si="0"/>
        <v>10960729.66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zoomScale="106" zoomScaleNormal="106" workbookViewId="0">
      <selection activeCell="A152" sqref="A1:I152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1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27407.34</v>
      </c>
      <c r="D15" s="24">
        <v>27407.34</v>
      </c>
      <c r="E15" s="24">
        <v>27407.34</v>
      </c>
      <c r="F15" s="24">
        <v>27407.34</v>
      </c>
      <c r="G15" s="24">
        <v>27407.34</v>
      </c>
    </row>
    <row r="16" spans="1:8" x14ac:dyDescent="0.2">
      <c r="A16" s="22">
        <v>1124</v>
      </c>
      <c r="B16" s="20" t="s">
        <v>200</v>
      </c>
      <c r="C16" s="24">
        <v>10165602.189999999</v>
      </c>
      <c r="D16" s="24">
        <v>10165978.17</v>
      </c>
      <c r="E16" s="24">
        <v>10200202.68</v>
      </c>
      <c r="F16" s="24">
        <v>10190989.970000001</v>
      </c>
      <c r="G16" s="24">
        <v>10190789.970000001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789858.58</v>
      </c>
      <c r="D20" s="24">
        <v>789858.58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103119.45</v>
      </c>
      <c r="D21" s="24">
        <v>103119.45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33143151.289999999</v>
      </c>
      <c r="D23" s="24">
        <v>33143151.289999999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158682.68</v>
      </c>
      <c r="D24" s="24">
        <v>158682.68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309704.62</v>
      </c>
      <c r="D25" s="24">
        <v>309704.62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-0.94</v>
      </c>
      <c r="D26" s="24">
        <v>-0.94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1055991.72</v>
      </c>
      <c r="D27" s="24">
        <v>1055991.72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275407.78000000003</v>
      </c>
    </row>
    <row r="42" spans="1:8" x14ac:dyDescent="0.2">
      <c r="A42" s="22">
        <v>1151</v>
      </c>
      <c r="B42" s="20" t="s">
        <v>223</v>
      </c>
      <c r="C42" s="24">
        <v>275407.78000000003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33365992.439999998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204807.97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19295449.699999999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11415265.6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2450469.17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34462366.170000002</v>
      </c>
      <c r="D62" s="24">
        <f t="shared" ref="D62:E62" si="0">SUM(D63:D70)</f>
        <v>0</v>
      </c>
      <c r="E62" s="24">
        <f t="shared" si="0"/>
        <v>12152899.689999999</v>
      </c>
    </row>
    <row r="63" spans="1:9" x14ac:dyDescent="0.2">
      <c r="A63" s="22">
        <v>1241</v>
      </c>
      <c r="B63" s="20" t="s">
        <v>237</v>
      </c>
      <c r="C63" s="24">
        <v>4048311.21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158636.35999999999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13239223.939999999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83550.16</v>
      </c>
      <c r="D67" s="24">
        <v>0</v>
      </c>
      <c r="E67" s="24">
        <v>12152899.689999999</v>
      </c>
    </row>
    <row r="68" spans="1:9" x14ac:dyDescent="0.2">
      <c r="A68" s="22">
        <v>1246</v>
      </c>
      <c r="B68" s="20" t="s">
        <v>242</v>
      </c>
      <c r="C68" s="24">
        <v>16932644.5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2066721.58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2055149.58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11572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1673056.06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1673056.06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25539795.409999996</v>
      </c>
      <c r="D110" s="24">
        <f>SUM(D111:D119)</f>
        <v>25539795.409999996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986464.39</v>
      </c>
      <c r="D111" s="24">
        <f>C111</f>
        <v>986464.39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4363028.5</v>
      </c>
      <c r="D112" s="24">
        <f t="shared" ref="D112:D119" si="1">C112</f>
        <v>4363028.5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351045.95</v>
      </c>
      <c r="D113" s="24">
        <f t="shared" si="1"/>
        <v>351045.95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51300</v>
      </c>
      <c r="D115" s="24">
        <f t="shared" si="1"/>
        <v>51300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21379355.079999998</v>
      </c>
      <c r="D117" s="24">
        <f t="shared" si="1"/>
        <v>21379355.079999998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-1591398.51</v>
      </c>
      <c r="D119" s="24">
        <f t="shared" si="1"/>
        <v>-1591398.51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8"/>
  <sheetViews>
    <sheetView zoomScaleNormal="100" workbookViewId="0">
      <selection activeCell="A220" sqref="A1:E220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1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16706207.420000002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94590.96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94590.96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16611616.460000001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16611616.460000001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0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0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0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644387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644387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644387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9674637.870000001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9648037.870000001</v>
      </c>
      <c r="D99" s="53">
        <f>C99/$C$98</f>
        <v>0.99725054308415162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5363443.38</v>
      </c>
      <c r="D100" s="53">
        <f t="shared" ref="D100:D163" si="0">C100/$C$98</f>
        <v>0.5543818230790275</v>
      </c>
      <c r="E100" s="49"/>
    </row>
    <row r="101" spans="1:5" x14ac:dyDescent="0.2">
      <c r="A101" s="51">
        <v>5111</v>
      </c>
      <c r="B101" s="49" t="s">
        <v>361</v>
      </c>
      <c r="C101" s="52">
        <v>4376564.5999999996</v>
      </c>
      <c r="D101" s="53">
        <f t="shared" si="0"/>
        <v>0.45237503034312532</v>
      </c>
      <c r="E101" s="49"/>
    </row>
    <row r="102" spans="1:5" x14ac:dyDescent="0.2">
      <c r="A102" s="51">
        <v>5112</v>
      </c>
      <c r="B102" s="49" t="s">
        <v>362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363</v>
      </c>
      <c r="C103" s="52">
        <v>125882.11</v>
      </c>
      <c r="D103" s="53">
        <f t="shared" si="0"/>
        <v>1.301155781658213E-2</v>
      </c>
      <c r="E103" s="49"/>
    </row>
    <row r="104" spans="1:5" x14ac:dyDescent="0.2">
      <c r="A104" s="51">
        <v>5114</v>
      </c>
      <c r="B104" s="49" t="s">
        <v>364</v>
      </c>
      <c r="C104" s="52">
        <v>605452.14</v>
      </c>
      <c r="D104" s="53">
        <f t="shared" si="0"/>
        <v>6.2581374945044843E-2</v>
      </c>
      <c r="E104" s="49"/>
    </row>
    <row r="105" spans="1:5" x14ac:dyDescent="0.2">
      <c r="A105" s="51">
        <v>5115</v>
      </c>
      <c r="B105" s="49" t="s">
        <v>365</v>
      </c>
      <c r="C105" s="52">
        <v>255544.53</v>
      </c>
      <c r="D105" s="53">
        <f t="shared" si="0"/>
        <v>2.641385997427519E-2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1048558.69</v>
      </c>
      <c r="D107" s="53">
        <f t="shared" si="0"/>
        <v>0.1083822158606542</v>
      </c>
      <c r="E107" s="49"/>
    </row>
    <row r="108" spans="1:5" x14ac:dyDescent="0.2">
      <c r="A108" s="51">
        <v>5121</v>
      </c>
      <c r="B108" s="49" t="s">
        <v>368</v>
      </c>
      <c r="C108" s="52">
        <v>50085.2</v>
      </c>
      <c r="D108" s="53">
        <f t="shared" si="0"/>
        <v>5.1769586286334037E-3</v>
      </c>
      <c r="E108" s="49"/>
    </row>
    <row r="109" spans="1:5" x14ac:dyDescent="0.2">
      <c r="A109" s="51">
        <v>5122</v>
      </c>
      <c r="B109" s="49" t="s">
        <v>369</v>
      </c>
      <c r="C109" s="52">
        <v>19698.669999999998</v>
      </c>
      <c r="D109" s="53">
        <f t="shared" si="0"/>
        <v>2.0361144535531845E-3</v>
      </c>
      <c r="E109" s="49"/>
    </row>
    <row r="110" spans="1:5" x14ac:dyDescent="0.2">
      <c r="A110" s="51">
        <v>5123</v>
      </c>
      <c r="B110" s="49" t="s">
        <v>370</v>
      </c>
      <c r="C110" s="52">
        <v>3350</v>
      </c>
      <c r="D110" s="53">
        <f t="shared" si="0"/>
        <v>3.462661905297753E-4</v>
      </c>
      <c r="E110" s="49"/>
    </row>
    <row r="111" spans="1:5" x14ac:dyDescent="0.2">
      <c r="A111" s="51">
        <v>5124</v>
      </c>
      <c r="B111" s="49" t="s">
        <v>371</v>
      </c>
      <c r="C111" s="52">
        <v>709132.44</v>
      </c>
      <c r="D111" s="53">
        <f t="shared" si="0"/>
        <v>7.3298086143249092E-2</v>
      </c>
      <c r="E111" s="49"/>
    </row>
    <row r="112" spans="1:5" x14ac:dyDescent="0.2">
      <c r="A112" s="51">
        <v>5125</v>
      </c>
      <c r="B112" s="49" t="s">
        <v>372</v>
      </c>
      <c r="C112" s="52">
        <v>42500</v>
      </c>
      <c r="D112" s="53">
        <f t="shared" si="0"/>
        <v>4.3929292828404328E-3</v>
      </c>
      <c r="E112" s="49"/>
    </row>
    <row r="113" spans="1:5" x14ac:dyDescent="0.2">
      <c r="A113" s="51">
        <v>5126</v>
      </c>
      <c r="B113" s="49" t="s">
        <v>373</v>
      </c>
      <c r="C113" s="52">
        <v>204265.07</v>
      </c>
      <c r="D113" s="53">
        <f t="shared" si="0"/>
        <v>2.1113458999163552E-2</v>
      </c>
      <c r="E113" s="49"/>
    </row>
    <row r="114" spans="1:5" x14ac:dyDescent="0.2">
      <c r="A114" s="51">
        <v>5127</v>
      </c>
      <c r="B114" s="49" t="s">
        <v>374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19527.310000000001</v>
      </c>
      <c r="D116" s="53">
        <f t="shared" si="0"/>
        <v>2.0184021626847722E-3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3236035.8000000003</v>
      </c>
      <c r="D117" s="53">
        <f t="shared" si="0"/>
        <v>0.33448650414446984</v>
      </c>
      <c r="E117" s="49"/>
    </row>
    <row r="118" spans="1:5" x14ac:dyDescent="0.2">
      <c r="A118" s="51">
        <v>5131</v>
      </c>
      <c r="B118" s="49" t="s">
        <v>378</v>
      </c>
      <c r="C118" s="52">
        <v>1821590.74</v>
      </c>
      <c r="D118" s="53">
        <f t="shared" si="0"/>
        <v>0.18828516007286997</v>
      </c>
      <c r="E118" s="49"/>
    </row>
    <row r="119" spans="1:5" x14ac:dyDescent="0.2">
      <c r="A119" s="51">
        <v>5132</v>
      </c>
      <c r="B119" s="49" t="s">
        <v>379</v>
      </c>
      <c r="C119" s="52">
        <v>224422.5</v>
      </c>
      <c r="D119" s="53">
        <f t="shared" si="0"/>
        <v>2.3196992281841345E-2</v>
      </c>
      <c r="E119" s="49"/>
    </row>
    <row r="120" spans="1:5" x14ac:dyDescent="0.2">
      <c r="A120" s="51">
        <v>5133</v>
      </c>
      <c r="B120" s="49" t="s">
        <v>380</v>
      </c>
      <c r="C120" s="52">
        <v>492241.66</v>
      </c>
      <c r="D120" s="53">
        <f t="shared" si="0"/>
        <v>5.0879595351717273E-2</v>
      </c>
      <c r="E120" s="49"/>
    </row>
    <row r="121" spans="1:5" x14ac:dyDescent="0.2">
      <c r="A121" s="51">
        <v>5134</v>
      </c>
      <c r="B121" s="49" t="s">
        <v>381</v>
      </c>
      <c r="C121" s="52">
        <v>26762.080000000002</v>
      </c>
      <c r="D121" s="53">
        <f t="shared" si="0"/>
        <v>2.7662099976874894E-3</v>
      </c>
      <c r="E121" s="49"/>
    </row>
    <row r="122" spans="1:5" x14ac:dyDescent="0.2">
      <c r="A122" s="51">
        <v>5135</v>
      </c>
      <c r="B122" s="49" t="s">
        <v>382</v>
      </c>
      <c r="C122" s="52">
        <v>501356.97</v>
      </c>
      <c r="D122" s="53">
        <f t="shared" si="0"/>
        <v>5.1821781521627114E-2</v>
      </c>
      <c r="E122" s="49"/>
    </row>
    <row r="123" spans="1:5" x14ac:dyDescent="0.2">
      <c r="A123" s="51">
        <v>5136</v>
      </c>
      <c r="B123" s="49" t="s">
        <v>383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384</v>
      </c>
      <c r="C124" s="52">
        <v>15041.46</v>
      </c>
      <c r="D124" s="53">
        <f t="shared" si="0"/>
        <v>1.554731060957013E-3</v>
      </c>
      <c r="E124" s="49"/>
    </row>
    <row r="125" spans="1:5" x14ac:dyDescent="0.2">
      <c r="A125" s="51">
        <v>5138</v>
      </c>
      <c r="B125" s="49" t="s">
        <v>385</v>
      </c>
      <c r="C125" s="52">
        <v>60692.39</v>
      </c>
      <c r="D125" s="53">
        <f t="shared" si="0"/>
        <v>6.2733500535663966E-3</v>
      </c>
      <c r="E125" s="49"/>
    </row>
    <row r="126" spans="1:5" x14ac:dyDescent="0.2">
      <c r="A126" s="51">
        <v>5139</v>
      </c>
      <c r="B126" s="49" t="s">
        <v>386</v>
      </c>
      <c r="C126" s="52">
        <v>93928</v>
      </c>
      <c r="D126" s="53">
        <f t="shared" si="0"/>
        <v>9.708683804203205E-3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26600</v>
      </c>
      <c r="D127" s="53">
        <f t="shared" si="0"/>
        <v>2.7494569158483654E-3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6000</v>
      </c>
      <c r="D128" s="53">
        <f t="shared" si="0"/>
        <v>6.2017825169511992E-4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6000</v>
      </c>
      <c r="D130" s="53">
        <f t="shared" si="0"/>
        <v>6.2017825169511992E-4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20600</v>
      </c>
      <c r="D137" s="53">
        <f t="shared" si="0"/>
        <v>2.1292786641532451E-3</v>
      </c>
      <c r="E137" s="49"/>
    </row>
    <row r="138" spans="1:5" x14ac:dyDescent="0.2">
      <c r="A138" s="51">
        <v>5241</v>
      </c>
      <c r="B138" s="49" t="s">
        <v>396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397</v>
      </c>
      <c r="C139" s="52">
        <v>20600</v>
      </c>
      <c r="D139" s="53">
        <f t="shared" si="0"/>
        <v>2.1292786641532451E-3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A31" sqref="A1:F3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40162201.170000002</v>
      </c>
    </row>
    <row r="9" spans="1:5" x14ac:dyDescent="0.2">
      <c r="A9" s="33">
        <v>3120</v>
      </c>
      <c r="B9" s="29" t="s">
        <v>465</v>
      </c>
      <c r="C9" s="34">
        <v>3953712.43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7675956.5499999998</v>
      </c>
    </row>
    <row r="15" spans="1:5" x14ac:dyDescent="0.2">
      <c r="A15" s="33">
        <v>3220</v>
      </c>
      <c r="B15" s="29" t="s">
        <v>469</v>
      </c>
      <c r="C15" s="34">
        <v>40427264.659999996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2"/>
  <sheetViews>
    <sheetView workbookViewId="0">
      <selection activeCell="A124" sqref="A1:E124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12422540.550000001</v>
      </c>
      <c r="D9" s="34">
        <v>9887585.0500000007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12422540.550000001</v>
      </c>
      <c r="D15" s="123">
        <f>SUM(D8:D14)</f>
        <v>9887585.0500000007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1286091.79</v>
      </c>
      <c r="D28" s="123">
        <f>SUM(D29:D36)</f>
        <v>1286091.79</v>
      </c>
    </row>
    <row r="29" spans="1:4" x14ac:dyDescent="0.2">
      <c r="A29" s="33">
        <v>1241</v>
      </c>
      <c r="B29" s="29" t="s">
        <v>237</v>
      </c>
      <c r="C29" s="34">
        <v>174939.92</v>
      </c>
      <c r="D29" s="34">
        <v>174939.92</v>
      </c>
    </row>
    <row r="30" spans="1:4" x14ac:dyDescent="0.2">
      <c r="A30" s="33">
        <v>1242</v>
      </c>
      <c r="B30" s="29" t="s">
        <v>238</v>
      </c>
      <c r="C30" s="34">
        <v>12068.1</v>
      </c>
      <c r="D30" s="34">
        <v>12068.1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604299.13</v>
      </c>
      <c r="D32" s="34">
        <v>604299.13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494784.64</v>
      </c>
      <c r="D34" s="34">
        <v>494784.64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1286091.79</v>
      </c>
      <c r="D43" s="123">
        <f>D20+D28+D37</f>
        <v>1286091.79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7675956.5499999998</v>
      </c>
      <c r="D47" s="123">
        <v>5058224.01</v>
      </c>
    </row>
    <row r="48" spans="1:5" x14ac:dyDescent="0.2">
      <c r="A48" s="33"/>
      <c r="B48" s="124" t="s">
        <v>617</v>
      </c>
      <c r="C48" s="123">
        <f>C51+C63+C91+C94+C49</f>
        <v>0</v>
      </c>
      <c r="D48" s="123">
        <f>D51+D63+D91+D94+D49</f>
        <v>6883568.8099999996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0</v>
      </c>
      <c r="D63" s="123">
        <f>D64+D73+D76+D82</f>
        <v>2234177.1799999997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2234177.1799999997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2168268.44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65173.32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735.42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0</v>
      </c>
      <c r="D94" s="123">
        <f>SUM(D95:D99)</f>
        <v>4649391.63</v>
      </c>
    </row>
    <row r="95" spans="1:4" x14ac:dyDescent="0.2">
      <c r="A95" s="33">
        <v>2111</v>
      </c>
      <c r="B95" s="29" t="s">
        <v>631</v>
      </c>
      <c r="C95" s="34">
        <v>0</v>
      </c>
      <c r="D95" s="34">
        <v>1029871.45</v>
      </c>
    </row>
    <row r="96" spans="1:4" x14ac:dyDescent="0.2">
      <c r="A96" s="33">
        <v>2112</v>
      </c>
      <c r="B96" s="29" t="s">
        <v>632</v>
      </c>
      <c r="C96" s="34">
        <v>0</v>
      </c>
      <c r="D96" s="34">
        <v>107103.01</v>
      </c>
    </row>
    <row r="97" spans="1:4" x14ac:dyDescent="0.2">
      <c r="A97" s="33">
        <v>2112</v>
      </c>
      <c r="B97" s="29" t="s">
        <v>633</v>
      </c>
      <c r="C97" s="34">
        <v>0</v>
      </c>
      <c r="D97" s="34">
        <v>3512417.17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0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7675956.5499999998</v>
      </c>
      <c r="D122" s="123">
        <f>D47+D48+D100-D106-D109</f>
        <v>11941792.82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scale="72" fitToHeight="0" orientation="portrait" r:id="rId1"/>
  <ignoredErrors>
    <ignoredError sqref="C15:D15" formulaRange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2023-04-28T14:57:36Z</cp:lastPrinted>
  <dcterms:created xsi:type="dcterms:W3CDTF">2012-12-11T20:36:24Z</dcterms:created>
  <dcterms:modified xsi:type="dcterms:W3CDTF">2023-04-28T14:57:48Z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