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9 INFORMACION TRIMESTRAL\"/>
    </mc:Choice>
  </mc:AlternateContent>
  <xr:revisionPtr revIDLastSave="0" documentId="13_ncr:1_{5A0CB9FE-5671-40E3-8166-459D283A3E88}" xr6:coauthVersionLast="43" xr6:coauthVersionMax="43" xr10:uidLastSave="{00000000-0000-0000-0000-000000000000}"/>
  <bookViews>
    <workbookView xWindow="-120" yWindow="-120" windowWidth="29040" windowHeight="158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4" l="1"/>
  <c r="H15" i="4" s="1"/>
  <c r="E14" i="4"/>
  <c r="H14" i="4" s="1"/>
  <c r="G54" i="4" l="1"/>
  <c r="F54" i="4"/>
  <c r="D54" i="4"/>
  <c r="H40" i="4"/>
  <c r="E52" i="4"/>
  <c r="H52" i="4" s="1"/>
  <c r="E50" i="4"/>
  <c r="H50" i="4" s="1"/>
  <c r="E48" i="4"/>
  <c r="H48" i="4" s="1"/>
  <c r="E46" i="4"/>
  <c r="H46" i="4" s="1"/>
  <c r="E44" i="4"/>
  <c r="H44" i="4" s="1"/>
  <c r="E42" i="4"/>
  <c r="H42" i="4" s="1"/>
  <c r="E40" i="4"/>
  <c r="C54" i="4"/>
  <c r="G32" i="4"/>
  <c r="F32" i="4"/>
  <c r="H28" i="4"/>
  <c r="E30" i="4"/>
  <c r="H30" i="4" s="1"/>
  <c r="E29" i="4"/>
  <c r="H29" i="4" s="1"/>
  <c r="E28" i="4"/>
  <c r="E27" i="4"/>
  <c r="H27" i="4" s="1"/>
  <c r="D32" i="4"/>
  <c r="C32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8" i="4"/>
  <c r="F18" i="4"/>
  <c r="D18" i="4"/>
  <c r="C18" i="4"/>
  <c r="H32" i="4" l="1"/>
  <c r="H54" i="4"/>
  <c r="E32" i="4"/>
  <c r="E54" i="4"/>
  <c r="H18" i="4"/>
  <c r="E18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E8" i="6"/>
  <c r="H8" i="6" s="1"/>
  <c r="E9" i="6"/>
  <c r="H9" i="6" s="1"/>
  <c r="E10" i="6"/>
  <c r="H10" i="6" s="1"/>
  <c r="E11" i="6"/>
  <c r="E12" i="6"/>
  <c r="H12" i="6" s="1"/>
  <c r="H62" i="6"/>
  <c r="H58" i="6"/>
  <c r="H11" i="6"/>
  <c r="H7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E61" i="6"/>
  <c r="H61" i="6" s="1"/>
  <c r="E60" i="6"/>
  <c r="H60" i="6" s="1"/>
  <c r="E59" i="6"/>
  <c r="H59" i="6" s="1"/>
  <c r="E58" i="6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H69" i="6" s="1"/>
  <c r="C65" i="6"/>
  <c r="C57" i="6"/>
  <c r="E57" i="6" s="1"/>
  <c r="C53" i="6"/>
  <c r="C43" i="6"/>
  <c r="C33" i="6"/>
  <c r="C23" i="6"/>
  <c r="C13" i="6"/>
  <c r="C5" i="6"/>
  <c r="H57" i="6" l="1"/>
  <c r="C42" i="5"/>
  <c r="E43" i="6"/>
  <c r="H43" i="6" s="1"/>
  <c r="E23" i="6"/>
  <c r="H23" i="6" s="1"/>
  <c r="F77" i="6"/>
  <c r="C77" i="6"/>
  <c r="E5" i="6"/>
  <c r="E13" i="6"/>
  <c r="H13" i="6" s="1"/>
  <c r="E33" i="6"/>
  <c r="H33" i="6" s="1"/>
  <c r="E53" i="6"/>
  <c r="H53" i="6" s="1"/>
  <c r="E65" i="6"/>
  <c r="H65" i="6" s="1"/>
  <c r="E16" i="8"/>
  <c r="H6" i="8"/>
  <c r="H16" i="5"/>
  <c r="H25" i="5"/>
  <c r="E6" i="5"/>
  <c r="H13" i="5"/>
  <c r="H6" i="5" s="1"/>
  <c r="D77" i="6"/>
  <c r="G77" i="6"/>
  <c r="D42" i="5"/>
  <c r="F42" i="5"/>
  <c r="G42" i="5"/>
  <c r="E36" i="5"/>
  <c r="H38" i="5"/>
  <c r="H36" i="5" s="1"/>
  <c r="E25" i="5"/>
  <c r="E16" i="5"/>
  <c r="H16" i="8"/>
  <c r="E42" i="5" l="1"/>
  <c r="H42" i="5"/>
  <c r="E77" i="6"/>
  <c r="H5" i="6"/>
  <c r="H77" i="6" s="1"/>
</calcChain>
</file>

<file path=xl/sharedStrings.xml><?xml version="1.0" encoding="utf-8"?>
<sst xmlns="http://schemas.openxmlformats.org/spreadsheetml/2006/main" count="201" uniqueCount="143">
  <si>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</si>
  <si>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</si>
  <si>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</si>
  <si>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</si>
  <si>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</si>
  <si>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</si>
  <si>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</si>
  <si>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</si>
  <si>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</si>
  <si>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</si>
  <si>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</si>
  <si>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</si>
  <si>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</si>
  <si>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</si>
  <si>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</si>
  <si>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</si>
  <si>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</si>
  <si>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</si>
  <si>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</si>
  <si>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</si>
  <si>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</si>
  <si>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</si>
  <si>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</si>
  <si>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</si>
  <si>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</si>
  <si>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</si>
  <si>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</si>
  <si>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</si>
  <si>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</si>
  <si>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</si>
  <si>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</si>
  <si>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</si>
  <si>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</si>
  <si>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</si>
  <si>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</si>
  <si>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</si>
  <si>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</si>
  <si>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</si>
  <si>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</si>
  <si>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</si>
  <si>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</si>
  <si>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</si>
  <si>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</si>
  <si>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</si>
  <si>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</si>
  <si>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</si>
  <si>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</si>
  <si>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</si>
  <si>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</si>
  <si>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</si>
  <si>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</si>
  <si>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</si>
  <si>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</si>
  <si>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</si>
  <si>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</si>
  <si>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</si>
  <si>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</si>
  <si>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</si>
  <si>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</si>
  <si>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</si>
  <si>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</si>
  <si>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</si>
  <si>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</si>
  <si>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</si>
  <si>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</si>
  <si>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</si>
  <si>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</si>
  <si>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</si>
  <si>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</si>
  <si>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</si>
  <si>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</si>
  <si>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</si>
  <si>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</si>
  <si>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</si>
  <si>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</si>
  <si>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</si>
  <si>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</si>
  <si>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</si>
  <si>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</si>
  <si>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</si>
  <si>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</si>
  <si>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</si>
  <si>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</si>
  <si>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</si>
  <si>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</si>
  <si>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</si>
  <si>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</si>
  <si>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</si>
  <si>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</si>
  <si>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</si>
  <si>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</si>
  <si>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</si>
  <si>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</si>
  <si>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</si>
  <si>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</si>
  <si>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</si>
  <si>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</si>
  <si>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</si>
  <si>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</si>
  <si>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</si>
  <si>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</si>
  <si>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</si>
  <si>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</si>
  <si>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</si>
  <si>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</si>
  <si>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</si>
  <si>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</si>
  <si>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</si>
  <si>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</si>
  <si>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</si>
  <si>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</si>
  <si>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</si>
  <si>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</si>
  <si>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</si>
  <si>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</si>
  <si>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</si>
  <si>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</si>
  <si>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</si>
  <si>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</si>
  <si>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</si>
  <si>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</si>
  <si>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</si>
  <si>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</si>
  <si>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</si>
  <si>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</si>
  <si>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</si>
  <si>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</si>
  <si>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</si>
  <si>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DE AGUA POTABLE Y ALCANTARILLADO MUNICIPAL DE VALLE DE SANTIAGO
ESTADO ANALÍTICO DEL EJERCICIO DEL PRESUPUESTO DE EGRESOS
Clasificación por Objeto del Gasto (Capítulo y Concepto)
Del 1 de Enero al AL 30 DE JUNIO DEL 2019</t>
  </si>
  <si>
    <t>SISTEMA DE AGUA POTABLE Y ALCANTARILLADO MUNICIPAL DE VALLE DE SANTIAGO
ESTADO ANALÍTICO DEL EJERCICIO DEL PRESUPUESTO DE EGRESOS
Clasificación Económica (por Tipo de Gasto)
Del 1 de Enero al AL 30 DE JUNIO DEL 2019</t>
  </si>
  <si>
    <t>DIRECCION GENERAL</t>
  </si>
  <si>
    <t>COMUNICACIÓN SOCIAL</t>
  </si>
  <si>
    <t>ADMINISTRACION</t>
  </si>
  <si>
    <t>COMERCIALIZACION</t>
  </si>
  <si>
    <t>OPERACIÓN Y MANTENIMIENTO</t>
  </si>
  <si>
    <t>AGUA POTABLE</t>
  </si>
  <si>
    <t>ALCANTARILLADO</t>
  </si>
  <si>
    <t>POZOS</t>
  </si>
  <si>
    <t>PLANTA TRATADORA DE AGUAS RECIDUALES</t>
  </si>
  <si>
    <t>SISTEMA DE AGUA POTABLE Y ALCANTARILLADO MUNICIPAL DE VALLE DE SANTIAGO
ESTADO ANALÍTICO DEL EJERCICIO DEL PRESUPUESTO DE EGRESOS
Clasificación Administrativa
Del 1 de Enero al AL 30 DE JUNIO DEL 2019</t>
  </si>
  <si>
    <t>Gobierno (Federal/Estatal/Municipal) de SISTEMA DE AGUA POTABLE Y ALCANTARILLADO MUNICIPAL DE VALLE DE SANTIAGO
Estado Analítico del Ejercicio del Presupuesto de Egresos
Clasificación Administrativa
Del 1 de Enero al AL 30 DE JUNIO DEL 2019</t>
  </si>
  <si>
    <t>Sector Paraestatal del Gobierno (Federal/Estatal/Municipal) de SISTEMA DE AGUA POTABLE Y ALCANTARILLADO MUNICIPAL DE VALLE DE SANTIAGO
Estado Analítico del Ejercicio del Presupuesto de Egresos
Clasificación Administrativa
Del 1 de Enero al AL 30 DE JUNIO DEL 2019</t>
  </si>
  <si>
    <t>SISTEMA DE AGUA POTABLE Y ALCANTARILLADO MUNICIPAL DE VALLE DE SANTIAGO
ESTADO ANALÍTICO DEL EJERCICIO DEL PRESUPUESTO DE EGRESOS
Clasificación Funcional (Finalidad y Función)
Del 1 de Enero al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</si>
</sst>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1371600</xdr:colOff>
      <xdr:row>0</xdr:row>
      <xdr:rowOff>533400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7E521E0B-715B-45DE-BC7C-91DA773EC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1543050</xdr:colOff>
      <xdr:row>0</xdr:row>
      <xdr:rowOff>542925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9A78E6F2-0507-4F59-92C2-73945F8A3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42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1543050</xdr:colOff>
      <xdr:row>0</xdr:row>
      <xdr:rowOff>504825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C999080E-BCE2-4BEC-9377-1D36F29F7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1543050</xdr:colOff>
      <xdr:row>20</xdr:row>
      <xdr:rowOff>495300</xdr:rowOff>
    </xdr:to>
    <xdr:pic>
      <xdr:nvPicPr>
        <xdr:cNvPr id="4" name="18 Imagen" descr="SAPAM sin fondo.png">
          <a:extLst>
            <a:ext uri="{FF2B5EF4-FFF2-40B4-BE49-F238E27FC236}">
              <a16:creationId xmlns:a16="http://schemas.microsoft.com/office/drawing/2014/main" id="{03640086-87C2-42F3-A73C-E01AEF7C0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457575"/>
          <a:ext cx="1704975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1</xdr:col>
      <xdr:colOff>1543050</xdr:colOff>
      <xdr:row>34</xdr:row>
      <xdr:rowOff>533400</xdr:rowOff>
    </xdr:to>
    <xdr:pic>
      <xdr:nvPicPr>
        <xdr:cNvPr id="5" name="18 Imagen" descr="SAPAM sin fondo.png">
          <a:extLst>
            <a:ext uri="{FF2B5EF4-FFF2-40B4-BE49-F238E27FC236}">
              <a16:creationId xmlns:a16="http://schemas.microsoft.com/office/drawing/2014/main" id="{B763A180-D3E5-4242-ABE8-0A06BE1EC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029325"/>
          <a:ext cx="1704975" cy="53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1428750</xdr:colOff>
      <xdr:row>0</xdr:row>
      <xdr:rowOff>561975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F4F370A8-49B6-4A33-8FCE-FDD9771BA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showGridLines="0" workbookViewId="0">
      <selection activeCell="Q25" sqref="Q25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25163864.129999999</v>
      </c>
      <c r="D5" s="14">
        <f>SUM(D6:D12)</f>
        <v>-257922.72000000009</v>
      </c>
      <c r="E5" s="14">
        <f>C5+D5</f>
        <v>24905941.41</v>
      </c>
      <c r="F5" s="14">
        <f>SUM(F6:F12)</f>
        <v>9833709.910000002</v>
      </c>
      <c r="G5" s="14">
        <f>SUM(G6:G12)</f>
        <v>9604709.910000002</v>
      </c>
      <c r="H5" s="14">
        <f>E5-F5</f>
        <v>15072231.499999998</v>
      </c>
    </row>
    <row r="6" spans="1:8" x14ac:dyDescent="0.2">
      <c r="A6" s="49">
        <v>1100</v>
      </c>
      <c r="B6" s="11" t="s">
        <v>70</v>
      </c>
      <c r="C6" s="15">
        <v>15692846.23</v>
      </c>
      <c r="D6" s="15">
        <v>-326550.25</v>
      </c>
      <c r="E6" s="15">
        <f t="shared" ref="E6:E69" si="0">C6+D6</f>
        <v>15366295.98</v>
      </c>
      <c r="F6" s="15">
        <v>6794171.9900000002</v>
      </c>
      <c r="G6" s="15">
        <v>6794171.9900000002</v>
      </c>
      <c r="H6" s="15">
        <f t="shared" ref="H6:H69" si="1">E6-F6</f>
        <v>8572123.9900000002</v>
      </c>
    </row>
    <row r="7" spans="1:8" x14ac:dyDescent="0.2">
      <c r="A7" s="49">
        <v>1200</v>
      </c>
      <c r="B7" s="11" t="s">
        <v>71</v>
      </c>
      <c r="C7" s="15">
        <v>0</v>
      </c>
      <c r="D7" s="15">
        <v>0</v>
      </c>
      <c r="E7" s="15">
        <f t="shared" si="0"/>
        <v>0</v>
      </c>
      <c r="F7" s="15">
        <v>0</v>
      </c>
      <c r="G7" s="15">
        <v>0</v>
      </c>
      <c r="H7" s="15">
        <f t="shared" si="1"/>
        <v>0</v>
      </c>
    </row>
    <row r="8" spans="1:8" x14ac:dyDescent="0.2">
      <c r="A8" s="49">
        <v>1300</v>
      </c>
      <c r="B8" s="11" t="s">
        <v>72</v>
      </c>
      <c r="C8" s="15">
        <v>3931682.09</v>
      </c>
      <c r="D8" s="15">
        <v>63818.46</v>
      </c>
      <c r="E8" s="15">
        <f t="shared" si="0"/>
        <v>3995500.55</v>
      </c>
      <c r="F8" s="15">
        <v>1105637.1499999999</v>
      </c>
      <c r="G8" s="15">
        <v>1105637.1499999999</v>
      </c>
      <c r="H8" s="15">
        <f t="shared" si="1"/>
        <v>2889863.4</v>
      </c>
    </row>
    <row r="9" spans="1:8" x14ac:dyDescent="0.2">
      <c r="A9" s="49">
        <v>1400</v>
      </c>
      <c r="B9" s="11" t="s">
        <v>35</v>
      </c>
      <c r="C9" s="15">
        <v>4368375.8099999996</v>
      </c>
      <c r="D9" s="15">
        <v>-471868.53</v>
      </c>
      <c r="E9" s="15">
        <f t="shared" si="0"/>
        <v>3896507.2799999993</v>
      </c>
      <c r="F9" s="15">
        <v>1183552.22</v>
      </c>
      <c r="G9" s="15">
        <v>1183552.22</v>
      </c>
      <c r="H9" s="15">
        <f t="shared" si="1"/>
        <v>2712955.0599999996</v>
      </c>
    </row>
    <row r="10" spans="1:8" x14ac:dyDescent="0.2">
      <c r="A10" s="49">
        <v>1500</v>
      </c>
      <c r="B10" s="11" t="s">
        <v>73</v>
      </c>
      <c r="C10" s="15">
        <v>1170960</v>
      </c>
      <c r="D10" s="15">
        <v>476677.6</v>
      </c>
      <c r="E10" s="15">
        <f t="shared" si="0"/>
        <v>1647637.6</v>
      </c>
      <c r="F10" s="15">
        <v>750348.55</v>
      </c>
      <c r="G10" s="15">
        <v>521348.55</v>
      </c>
      <c r="H10" s="15">
        <f t="shared" si="1"/>
        <v>897289.05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4075200</v>
      </c>
      <c r="D13" s="15">
        <f>SUM(D14:D22)</f>
        <v>409299.67</v>
      </c>
      <c r="E13" s="15">
        <f t="shared" si="0"/>
        <v>4484499.67</v>
      </c>
      <c r="F13" s="15">
        <f>SUM(F14:F22)</f>
        <v>1876836.93</v>
      </c>
      <c r="G13" s="15">
        <f>SUM(G14:G22)</f>
        <v>1039510.01</v>
      </c>
      <c r="H13" s="15">
        <f t="shared" si="1"/>
        <v>2607662.7400000002</v>
      </c>
    </row>
    <row r="14" spans="1:8" x14ac:dyDescent="0.2">
      <c r="A14" s="49">
        <v>2100</v>
      </c>
      <c r="B14" s="11" t="s">
        <v>75</v>
      </c>
      <c r="C14" s="15">
        <v>211800</v>
      </c>
      <c r="D14" s="15">
        <v>211503.81</v>
      </c>
      <c r="E14" s="15">
        <f t="shared" si="0"/>
        <v>423303.81</v>
      </c>
      <c r="F14" s="15">
        <v>126786.59</v>
      </c>
      <c r="G14" s="15">
        <v>82613.86</v>
      </c>
      <c r="H14" s="15">
        <f t="shared" si="1"/>
        <v>296517.21999999997</v>
      </c>
    </row>
    <row r="15" spans="1:8" x14ac:dyDescent="0.2">
      <c r="A15" s="49">
        <v>2200</v>
      </c>
      <c r="B15" s="11" t="s">
        <v>76</v>
      </c>
      <c r="C15" s="15">
        <v>20000</v>
      </c>
      <c r="D15" s="15">
        <v>6131.87</v>
      </c>
      <c r="E15" s="15">
        <f t="shared" si="0"/>
        <v>26131.87</v>
      </c>
      <c r="F15" s="15">
        <v>14856.99</v>
      </c>
      <c r="G15" s="15">
        <v>14769.99</v>
      </c>
      <c r="H15" s="15">
        <f t="shared" si="1"/>
        <v>11274.88</v>
      </c>
    </row>
    <row r="16" spans="1:8" x14ac:dyDescent="0.2">
      <c r="A16" s="49">
        <v>2300</v>
      </c>
      <c r="B16" s="11" t="s">
        <v>77</v>
      </c>
      <c r="C16" s="15">
        <v>1077500</v>
      </c>
      <c r="D16" s="15">
        <v>-97000</v>
      </c>
      <c r="E16" s="15">
        <f t="shared" si="0"/>
        <v>980500</v>
      </c>
      <c r="F16" s="15">
        <v>295080</v>
      </c>
      <c r="G16" s="15">
        <v>214800</v>
      </c>
      <c r="H16" s="15">
        <f t="shared" si="1"/>
        <v>685420</v>
      </c>
    </row>
    <row r="17" spans="1:8" x14ac:dyDescent="0.2">
      <c r="A17" s="49">
        <v>2400</v>
      </c>
      <c r="B17" s="11" t="s">
        <v>78</v>
      </c>
      <c r="C17" s="15">
        <v>877400</v>
      </c>
      <c r="D17" s="15">
        <v>39388.300000000003</v>
      </c>
      <c r="E17" s="15">
        <f t="shared" si="0"/>
        <v>916788.3</v>
      </c>
      <c r="F17" s="15">
        <v>614211.88</v>
      </c>
      <c r="G17" s="15">
        <v>398094.74</v>
      </c>
      <c r="H17" s="15">
        <f t="shared" si="1"/>
        <v>302576.42000000004</v>
      </c>
    </row>
    <row r="18" spans="1:8" x14ac:dyDescent="0.2">
      <c r="A18" s="49">
        <v>2500</v>
      </c>
      <c r="B18" s="11" t="s">
        <v>79</v>
      </c>
      <c r="C18" s="15">
        <v>208500</v>
      </c>
      <c r="D18" s="15">
        <v>-18000</v>
      </c>
      <c r="E18" s="15">
        <f t="shared" si="0"/>
        <v>190500</v>
      </c>
      <c r="F18" s="15">
        <v>114875.52</v>
      </c>
      <c r="G18" s="15">
        <v>82886.320000000007</v>
      </c>
      <c r="H18" s="15">
        <f t="shared" si="1"/>
        <v>75624.479999999996</v>
      </c>
    </row>
    <row r="19" spans="1:8" x14ac:dyDescent="0.2">
      <c r="A19" s="49">
        <v>2600</v>
      </c>
      <c r="B19" s="11" t="s">
        <v>80</v>
      </c>
      <c r="C19" s="15">
        <v>1024500</v>
      </c>
      <c r="D19" s="15">
        <v>-15000</v>
      </c>
      <c r="E19" s="15">
        <f t="shared" si="0"/>
        <v>1009500</v>
      </c>
      <c r="F19" s="15">
        <v>495459.01</v>
      </c>
      <c r="G19" s="15">
        <v>211176.31</v>
      </c>
      <c r="H19" s="15">
        <f t="shared" si="1"/>
        <v>514040.99</v>
      </c>
    </row>
    <row r="20" spans="1:8" x14ac:dyDescent="0.2">
      <c r="A20" s="49">
        <v>2700</v>
      </c>
      <c r="B20" s="11" t="s">
        <v>81</v>
      </c>
      <c r="C20" s="15">
        <v>176000</v>
      </c>
      <c r="D20" s="15">
        <v>88600</v>
      </c>
      <c r="E20" s="15">
        <f t="shared" si="0"/>
        <v>264600</v>
      </c>
      <c r="F20" s="15">
        <v>148890.54999999999</v>
      </c>
      <c r="G20" s="15">
        <v>7554.05</v>
      </c>
      <c r="H20" s="15">
        <f t="shared" si="1"/>
        <v>115709.45000000001</v>
      </c>
    </row>
    <row r="21" spans="1:8" x14ac:dyDescent="0.2">
      <c r="A21" s="49">
        <v>2800</v>
      </c>
      <c r="B21" s="11" t="s">
        <v>82</v>
      </c>
      <c r="C21" s="15">
        <v>10000</v>
      </c>
      <c r="D21" s="15">
        <v>0</v>
      </c>
      <c r="E21" s="15">
        <f t="shared" si="0"/>
        <v>10000</v>
      </c>
      <c r="F21" s="15">
        <v>0</v>
      </c>
      <c r="G21" s="15">
        <v>0</v>
      </c>
      <c r="H21" s="15">
        <f t="shared" si="1"/>
        <v>10000</v>
      </c>
    </row>
    <row r="22" spans="1:8" x14ac:dyDescent="0.2">
      <c r="A22" s="49">
        <v>2900</v>
      </c>
      <c r="B22" s="11" t="s">
        <v>83</v>
      </c>
      <c r="C22" s="15">
        <v>469500</v>
      </c>
      <c r="D22" s="15">
        <v>193675.69</v>
      </c>
      <c r="E22" s="15">
        <f t="shared" si="0"/>
        <v>663175.68999999994</v>
      </c>
      <c r="F22" s="15">
        <v>66676.39</v>
      </c>
      <c r="G22" s="15">
        <v>27614.74</v>
      </c>
      <c r="H22" s="15">
        <f t="shared" si="1"/>
        <v>596499.29999999993</v>
      </c>
    </row>
    <row r="23" spans="1:8" x14ac:dyDescent="0.2">
      <c r="A23" s="48" t="s">
        <v>63</v>
      </c>
      <c r="B23" s="7"/>
      <c r="C23" s="15">
        <f>SUM(C24:C32)</f>
        <v>17589051.34</v>
      </c>
      <c r="D23" s="15">
        <f>SUM(D24:D32)</f>
        <v>994573.82999999984</v>
      </c>
      <c r="E23" s="15">
        <f t="shared" si="0"/>
        <v>18583625.169999998</v>
      </c>
      <c r="F23" s="15">
        <f>SUM(F24:F32)</f>
        <v>6885461.209999999</v>
      </c>
      <c r="G23" s="15">
        <f>SUM(G24:G32)</f>
        <v>3580943.13</v>
      </c>
      <c r="H23" s="15">
        <f t="shared" si="1"/>
        <v>11698163.959999999</v>
      </c>
    </row>
    <row r="24" spans="1:8" x14ac:dyDescent="0.2">
      <c r="A24" s="49">
        <v>3100</v>
      </c>
      <c r="B24" s="11" t="s">
        <v>84</v>
      </c>
      <c r="C24" s="15">
        <v>9335600</v>
      </c>
      <c r="D24" s="15">
        <v>907151.84</v>
      </c>
      <c r="E24" s="15">
        <f t="shared" si="0"/>
        <v>10242751.84</v>
      </c>
      <c r="F24" s="15">
        <v>4457026.62</v>
      </c>
      <c r="G24" s="15">
        <v>2412684.5099999998</v>
      </c>
      <c r="H24" s="15">
        <f t="shared" si="1"/>
        <v>5785725.2199999997</v>
      </c>
    </row>
    <row r="25" spans="1:8" x14ac:dyDescent="0.2">
      <c r="A25" s="49">
        <v>3200</v>
      </c>
      <c r="B25" s="11" t="s">
        <v>85</v>
      </c>
      <c r="C25" s="15">
        <v>358360</v>
      </c>
      <c r="D25" s="15">
        <v>-143360</v>
      </c>
      <c r="E25" s="15">
        <f t="shared" si="0"/>
        <v>215000</v>
      </c>
      <c r="F25" s="15">
        <v>21100</v>
      </c>
      <c r="G25" s="15">
        <v>0</v>
      </c>
      <c r="H25" s="15">
        <f t="shared" si="1"/>
        <v>193900</v>
      </c>
    </row>
    <row r="26" spans="1:8" x14ac:dyDescent="0.2">
      <c r="A26" s="49">
        <v>3300</v>
      </c>
      <c r="B26" s="11" t="s">
        <v>86</v>
      </c>
      <c r="C26" s="15">
        <v>1479560</v>
      </c>
      <c r="D26" s="15">
        <v>45604.98</v>
      </c>
      <c r="E26" s="15">
        <f t="shared" si="0"/>
        <v>1525164.98</v>
      </c>
      <c r="F26" s="15">
        <v>231688.43</v>
      </c>
      <c r="G26" s="15">
        <v>135768.57999999999</v>
      </c>
      <c r="H26" s="15">
        <f t="shared" si="1"/>
        <v>1293476.55</v>
      </c>
    </row>
    <row r="27" spans="1:8" x14ac:dyDescent="0.2">
      <c r="A27" s="49">
        <v>3400</v>
      </c>
      <c r="B27" s="11" t="s">
        <v>87</v>
      </c>
      <c r="C27" s="15">
        <v>57000</v>
      </c>
      <c r="D27" s="15">
        <v>27000</v>
      </c>
      <c r="E27" s="15">
        <f t="shared" si="0"/>
        <v>84000</v>
      </c>
      <c r="F27" s="15">
        <v>16873.259999999998</v>
      </c>
      <c r="G27" s="15">
        <v>11803.26</v>
      </c>
      <c r="H27" s="15">
        <f t="shared" si="1"/>
        <v>67126.740000000005</v>
      </c>
    </row>
    <row r="28" spans="1:8" x14ac:dyDescent="0.2">
      <c r="A28" s="49">
        <v>3500</v>
      </c>
      <c r="B28" s="11" t="s">
        <v>88</v>
      </c>
      <c r="C28" s="15">
        <v>3456000</v>
      </c>
      <c r="D28" s="15">
        <v>148390.81</v>
      </c>
      <c r="E28" s="15">
        <f t="shared" si="0"/>
        <v>3604390.81</v>
      </c>
      <c r="F28" s="15">
        <v>1321046.68</v>
      </c>
      <c r="G28" s="15">
        <v>916364.21</v>
      </c>
      <c r="H28" s="15">
        <f t="shared" si="1"/>
        <v>2283344.13</v>
      </c>
    </row>
    <row r="29" spans="1:8" x14ac:dyDescent="0.2">
      <c r="A29" s="49">
        <v>3600</v>
      </c>
      <c r="B29" s="11" t="s">
        <v>89</v>
      </c>
      <c r="C29" s="15">
        <v>35000</v>
      </c>
      <c r="D29" s="15">
        <v>0</v>
      </c>
      <c r="E29" s="15">
        <f t="shared" si="0"/>
        <v>35000</v>
      </c>
      <c r="F29" s="15">
        <v>6379.31</v>
      </c>
      <c r="G29" s="15">
        <v>6379.31</v>
      </c>
      <c r="H29" s="15">
        <f t="shared" si="1"/>
        <v>28620.69</v>
      </c>
    </row>
    <row r="30" spans="1:8" x14ac:dyDescent="0.2">
      <c r="A30" s="49">
        <v>3700</v>
      </c>
      <c r="B30" s="11" t="s">
        <v>90</v>
      </c>
      <c r="C30" s="15">
        <v>11000</v>
      </c>
      <c r="D30" s="15">
        <v>20000</v>
      </c>
      <c r="E30" s="15">
        <f t="shared" si="0"/>
        <v>31000</v>
      </c>
      <c r="F30" s="15">
        <v>3798.74</v>
      </c>
      <c r="G30" s="15">
        <v>3798.74</v>
      </c>
      <c r="H30" s="15">
        <f t="shared" si="1"/>
        <v>27201.260000000002</v>
      </c>
    </row>
    <row r="31" spans="1:8" x14ac:dyDescent="0.2">
      <c r="A31" s="49">
        <v>3800</v>
      </c>
      <c r="B31" s="11" t="s">
        <v>91</v>
      </c>
      <c r="C31" s="15">
        <v>60000</v>
      </c>
      <c r="D31" s="15">
        <v>-10213.799999999999</v>
      </c>
      <c r="E31" s="15">
        <f t="shared" si="0"/>
        <v>49786.2</v>
      </c>
      <c r="F31" s="15">
        <v>17170.310000000001</v>
      </c>
      <c r="G31" s="15">
        <v>10081.43</v>
      </c>
      <c r="H31" s="15">
        <f t="shared" si="1"/>
        <v>32615.889999999996</v>
      </c>
    </row>
    <row r="32" spans="1:8" x14ac:dyDescent="0.2">
      <c r="A32" s="49">
        <v>3900</v>
      </c>
      <c r="B32" s="11" t="s">
        <v>19</v>
      </c>
      <c r="C32" s="15">
        <v>2796531.34</v>
      </c>
      <c r="D32" s="15">
        <v>0</v>
      </c>
      <c r="E32" s="15">
        <f t="shared" si="0"/>
        <v>2796531.34</v>
      </c>
      <c r="F32" s="15">
        <v>810377.86</v>
      </c>
      <c r="G32" s="15">
        <v>84063.09</v>
      </c>
      <c r="H32" s="15">
        <f t="shared" si="1"/>
        <v>1986153.48</v>
      </c>
    </row>
    <row r="33" spans="1:8" x14ac:dyDescent="0.2">
      <c r="A33" s="48" t="s">
        <v>64</v>
      </c>
      <c r="B33" s="7"/>
      <c r="C33" s="15">
        <f>SUM(C34:C42)</f>
        <v>275500</v>
      </c>
      <c r="D33" s="15">
        <f>SUM(D34:D42)</f>
        <v>25837.18</v>
      </c>
      <c r="E33" s="15">
        <f t="shared" si="0"/>
        <v>301337.18</v>
      </c>
      <c r="F33" s="15">
        <f>SUM(F34:F42)</f>
        <v>148200</v>
      </c>
      <c r="G33" s="15">
        <f>SUM(G34:G42)</f>
        <v>77600</v>
      </c>
      <c r="H33" s="15">
        <f t="shared" si="1"/>
        <v>153137.18</v>
      </c>
    </row>
    <row r="34" spans="1:8" x14ac:dyDescent="0.2">
      <c r="A34" s="49">
        <v>4100</v>
      </c>
      <c r="B34" s="11" t="s">
        <v>92</v>
      </c>
      <c r="C34" s="15">
        <v>24000</v>
      </c>
      <c r="D34" s="15">
        <v>0</v>
      </c>
      <c r="E34" s="15">
        <f t="shared" si="0"/>
        <v>24000</v>
      </c>
      <c r="F34" s="15">
        <v>12000</v>
      </c>
      <c r="G34" s="15">
        <v>8000</v>
      </c>
      <c r="H34" s="15">
        <f t="shared" si="1"/>
        <v>12000</v>
      </c>
    </row>
    <row r="35" spans="1:8" x14ac:dyDescent="0.2">
      <c r="A35" s="49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95</v>
      </c>
      <c r="C37" s="15">
        <v>251500</v>
      </c>
      <c r="D37" s="15">
        <v>25837.18</v>
      </c>
      <c r="E37" s="15">
        <f t="shared" si="0"/>
        <v>277337.18</v>
      </c>
      <c r="F37" s="15">
        <v>136200</v>
      </c>
      <c r="G37" s="15">
        <v>69600</v>
      </c>
      <c r="H37" s="15">
        <f t="shared" si="1"/>
        <v>141137.18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1457900</v>
      </c>
      <c r="D43" s="15">
        <f>SUM(D44:D52)</f>
        <v>-129636.12</v>
      </c>
      <c r="E43" s="15">
        <f t="shared" si="0"/>
        <v>1328263.8799999999</v>
      </c>
      <c r="F43" s="15">
        <f>SUM(F44:F52)</f>
        <v>651350.15</v>
      </c>
      <c r="G43" s="15">
        <f>SUM(G44:G52)</f>
        <v>409854.47</v>
      </c>
      <c r="H43" s="15">
        <f t="shared" si="1"/>
        <v>676913.72999999986</v>
      </c>
    </row>
    <row r="44" spans="1:8" x14ac:dyDescent="0.2">
      <c r="A44" s="49">
        <v>5100</v>
      </c>
      <c r="B44" s="11" t="s">
        <v>99</v>
      </c>
      <c r="C44" s="15">
        <v>314000</v>
      </c>
      <c r="D44" s="15">
        <v>-98384.29</v>
      </c>
      <c r="E44" s="15">
        <f t="shared" si="0"/>
        <v>215615.71000000002</v>
      </c>
      <c r="F44" s="15">
        <v>181804.71</v>
      </c>
      <c r="G44" s="15">
        <v>179304.71</v>
      </c>
      <c r="H44" s="15">
        <f t="shared" si="1"/>
        <v>33811.000000000029</v>
      </c>
    </row>
    <row r="45" spans="1:8" x14ac:dyDescent="0.2">
      <c r="A45" s="49">
        <v>5200</v>
      </c>
      <c r="B45" s="11" t="s">
        <v>100</v>
      </c>
      <c r="C45" s="15">
        <v>20000</v>
      </c>
      <c r="D45" s="15">
        <v>0</v>
      </c>
      <c r="E45" s="15">
        <f t="shared" si="0"/>
        <v>20000</v>
      </c>
      <c r="F45" s="15">
        <v>0</v>
      </c>
      <c r="G45" s="15">
        <v>0</v>
      </c>
      <c r="H45" s="15">
        <f t="shared" si="1"/>
        <v>20000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5000</v>
      </c>
      <c r="D47" s="15">
        <v>0</v>
      </c>
      <c r="E47" s="15">
        <f t="shared" si="0"/>
        <v>5000</v>
      </c>
      <c r="F47" s="15">
        <v>0</v>
      </c>
      <c r="G47" s="15">
        <v>0</v>
      </c>
      <c r="H47" s="15">
        <f t="shared" si="1"/>
        <v>5000</v>
      </c>
    </row>
    <row r="48" spans="1:8" x14ac:dyDescent="0.2">
      <c r="A48" s="49">
        <v>5500</v>
      </c>
      <c r="B48" s="11" t="s">
        <v>103</v>
      </c>
      <c r="C48" s="15">
        <v>35000</v>
      </c>
      <c r="D48" s="15">
        <v>-25000</v>
      </c>
      <c r="E48" s="15">
        <f t="shared" si="0"/>
        <v>10000</v>
      </c>
      <c r="F48" s="15">
        <v>7200</v>
      </c>
      <c r="G48" s="15">
        <v>0</v>
      </c>
      <c r="H48" s="15">
        <f t="shared" si="1"/>
        <v>2800</v>
      </c>
    </row>
    <row r="49" spans="1:8" x14ac:dyDescent="0.2">
      <c r="A49" s="49">
        <v>5600</v>
      </c>
      <c r="B49" s="11" t="s">
        <v>104</v>
      </c>
      <c r="C49" s="15">
        <v>1083900</v>
      </c>
      <c r="D49" s="15">
        <v>-6251.83</v>
      </c>
      <c r="E49" s="15">
        <f t="shared" si="0"/>
        <v>1077648.17</v>
      </c>
      <c r="F49" s="15">
        <v>462345.44</v>
      </c>
      <c r="G49" s="15">
        <v>230549.76000000001</v>
      </c>
      <c r="H49" s="15">
        <f t="shared" si="1"/>
        <v>615302.73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66</v>
      </c>
      <c r="B53" s="7"/>
      <c r="C53" s="15">
        <f>SUM(C54:C56)</f>
        <v>6586100</v>
      </c>
      <c r="D53" s="15">
        <f>SUM(D54:D56)</f>
        <v>-1042151.8399999999</v>
      </c>
      <c r="E53" s="15">
        <f t="shared" si="0"/>
        <v>5543948.1600000001</v>
      </c>
      <c r="F53" s="15">
        <f>SUM(F54:F56)</f>
        <v>800997.16</v>
      </c>
      <c r="G53" s="15">
        <f>SUM(G54:G56)</f>
        <v>800997.16</v>
      </c>
      <c r="H53" s="15">
        <f t="shared" si="1"/>
        <v>4742951</v>
      </c>
    </row>
    <row r="54" spans="1:8" x14ac:dyDescent="0.2">
      <c r="A54" s="49">
        <v>6100</v>
      </c>
      <c r="B54" s="11" t="s">
        <v>108</v>
      </c>
      <c r="C54" s="15">
        <v>6586100</v>
      </c>
      <c r="D54" s="15">
        <v>-2560445.13</v>
      </c>
      <c r="E54" s="15">
        <f t="shared" si="0"/>
        <v>4025654.87</v>
      </c>
      <c r="F54" s="15">
        <v>0</v>
      </c>
      <c r="G54" s="15">
        <v>0</v>
      </c>
      <c r="H54" s="15">
        <f t="shared" si="1"/>
        <v>4025654.87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1518293.29</v>
      </c>
      <c r="E55" s="15">
        <f t="shared" si="0"/>
        <v>1518293.29</v>
      </c>
      <c r="F55" s="15">
        <v>800997.16</v>
      </c>
      <c r="G55" s="15">
        <v>800997.16</v>
      </c>
      <c r="H55" s="15">
        <f t="shared" si="1"/>
        <v>717296.13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55147615.469999999</v>
      </c>
      <c r="D77" s="17">
        <f t="shared" si="4"/>
        <v>-1.1641532182693481E-10</v>
      </c>
      <c r="E77" s="17">
        <f t="shared" si="4"/>
        <v>55147615.469999999</v>
      </c>
      <c r="F77" s="17">
        <f t="shared" si="4"/>
        <v>20196555.359999999</v>
      </c>
      <c r="G77" s="17">
        <f t="shared" si="4"/>
        <v>15513614.680000002</v>
      </c>
      <c r="H77" s="17">
        <f t="shared" si="4"/>
        <v>34951060.109999999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showGridLines="0" zoomScaleNormal="100" workbookViewId="0">
      <selection activeCell="C29" sqref="C29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47103615.469999999</v>
      </c>
      <c r="D6" s="50">
        <v>1171787.96</v>
      </c>
      <c r="E6" s="50">
        <f>C6+D6</f>
        <v>48275403.43</v>
      </c>
      <c r="F6" s="50">
        <v>18744208.050000001</v>
      </c>
      <c r="G6" s="50">
        <v>14302763.050000001</v>
      </c>
      <c r="H6" s="50">
        <f>E6-F6</f>
        <v>29531195.379999999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8044000</v>
      </c>
      <c r="D8" s="50">
        <v>-1171787.96</v>
      </c>
      <c r="E8" s="50">
        <f>C8+D8</f>
        <v>6872212.04</v>
      </c>
      <c r="F8" s="50">
        <v>1452347.31</v>
      </c>
      <c r="G8" s="50">
        <v>1210851.6299999999</v>
      </c>
      <c r="H8" s="50">
        <f>E8-F8</f>
        <v>5419864.7300000004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55147615.469999999</v>
      </c>
      <c r="D16" s="17">
        <f>SUM(D6+D8+D10+D12+D14)</f>
        <v>0</v>
      </c>
      <c r="E16" s="17">
        <f>SUM(E6+E8+E10+E12+E14)</f>
        <v>55147615.469999999</v>
      </c>
      <c r="F16" s="17">
        <f t="shared" ref="F16:H16" si="0">SUM(F6+F8+F10+F12+F14)</f>
        <v>20196555.359999999</v>
      </c>
      <c r="G16" s="17">
        <f t="shared" si="0"/>
        <v>15513614.68</v>
      </c>
      <c r="H16" s="17">
        <f t="shared" si="0"/>
        <v>34951060.109999999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4"/>
  <sheetViews>
    <sheetView showGridLines="0" topLeftCell="A25" workbookViewId="0">
      <selection activeCell="B65" sqref="B65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139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1796979.16</v>
      </c>
      <c r="D7" s="15">
        <v>-38742.410000000003</v>
      </c>
      <c r="E7" s="15">
        <f>C7+D7</f>
        <v>1758236.75</v>
      </c>
      <c r="F7" s="15">
        <v>804156.43</v>
      </c>
      <c r="G7" s="15">
        <v>765681.3</v>
      </c>
      <c r="H7" s="15">
        <f>E7-F7</f>
        <v>954080.32</v>
      </c>
    </row>
    <row r="8" spans="1:8" x14ac:dyDescent="0.2">
      <c r="A8" s="4" t="s">
        <v>131</v>
      </c>
      <c r="B8" s="22"/>
      <c r="C8" s="15">
        <v>523912.11</v>
      </c>
      <c r="D8" s="15">
        <v>-2621.6</v>
      </c>
      <c r="E8" s="15">
        <f t="shared" ref="E8:E13" si="0">C8+D8</f>
        <v>521290.51</v>
      </c>
      <c r="F8" s="15">
        <v>233280.06</v>
      </c>
      <c r="G8" s="15">
        <v>221428.7</v>
      </c>
      <c r="H8" s="15">
        <f t="shared" ref="H8:H13" si="1">E8-F8</f>
        <v>288010.45</v>
      </c>
    </row>
    <row r="9" spans="1:8" x14ac:dyDescent="0.2">
      <c r="A9" s="4" t="s">
        <v>132</v>
      </c>
      <c r="B9" s="22"/>
      <c r="C9" s="15">
        <v>6455591.6100000003</v>
      </c>
      <c r="D9" s="15">
        <v>604451.13</v>
      </c>
      <c r="E9" s="15">
        <f t="shared" si="0"/>
        <v>7060042.7400000002</v>
      </c>
      <c r="F9" s="15">
        <v>2740469.03</v>
      </c>
      <c r="G9" s="15">
        <v>2432611.17</v>
      </c>
      <c r="H9" s="15">
        <f t="shared" si="1"/>
        <v>4319573.7100000009</v>
      </c>
    </row>
    <row r="10" spans="1:8" x14ac:dyDescent="0.2">
      <c r="A10" s="4" t="s">
        <v>133</v>
      </c>
      <c r="B10" s="22"/>
      <c r="C10" s="15">
        <v>8000751.0499999998</v>
      </c>
      <c r="D10" s="15">
        <v>-146409.72</v>
      </c>
      <c r="E10" s="15">
        <f t="shared" si="0"/>
        <v>7854341.3300000001</v>
      </c>
      <c r="F10" s="15">
        <v>2759278.66</v>
      </c>
      <c r="G10" s="15">
        <v>2528104.09</v>
      </c>
      <c r="H10" s="15">
        <f t="shared" si="1"/>
        <v>5095062.67</v>
      </c>
    </row>
    <row r="11" spans="1:8" x14ac:dyDescent="0.2">
      <c r="A11" s="4" t="s">
        <v>134</v>
      </c>
      <c r="B11" s="22"/>
      <c r="C11" s="15">
        <v>2279450.4</v>
      </c>
      <c r="D11" s="15">
        <v>5522.14</v>
      </c>
      <c r="E11" s="15">
        <f t="shared" si="0"/>
        <v>2284972.54</v>
      </c>
      <c r="F11" s="15">
        <v>818495.81</v>
      </c>
      <c r="G11" s="15">
        <v>746419.71</v>
      </c>
      <c r="H11" s="15">
        <f t="shared" si="1"/>
        <v>1466476.73</v>
      </c>
    </row>
    <row r="12" spans="1:8" x14ac:dyDescent="0.2">
      <c r="A12" s="4" t="s">
        <v>135</v>
      </c>
      <c r="B12" s="22"/>
      <c r="C12" s="15">
        <v>9546497.5099999998</v>
      </c>
      <c r="D12" s="15">
        <v>-2642084.48</v>
      </c>
      <c r="E12" s="15">
        <f t="shared" si="0"/>
        <v>6904413.0299999993</v>
      </c>
      <c r="F12" s="15">
        <v>2847481.59</v>
      </c>
      <c r="G12" s="15">
        <v>2236379.96</v>
      </c>
      <c r="H12" s="15">
        <f t="shared" si="1"/>
        <v>4056931.4399999995</v>
      </c>
    </row>
    <row r="13" spans="1:8" x14ac:dyDescent="0.2">
      <c r="A13" s="4" t="s">
        <v>136</v>
      </c>
      <c r="B13" s="22"/>
      <c r="C13" s="15">
        <v>6201445.6600000001</v>
      </c>
      <c r="D13" s="15">
        <v>-65155.46</v>
      </c>
      <c r="E13" s="15">
        <f t="shared" si="0"/>
        <v>6136290.2000000002</v>
      </c>
      <c r="F13" s="15">
        <v>1117516.0900000001</v>
      </c>
      <c r="G13" s="15">
        <v>676935.91</v>
      </c>
      <c r="H13" s="15">
        <f t="shared" si="1"/>
        <v>5018774.1100000003</v>
      </c>
    </row>
    <row r="14" spans="1:8" x14ac:dyDescent="0.2">
      <c r="A14" s="4" t="s">
        <v>137</v>
      </c>
      <c r="B14" s="22"/>
      <c r="C14" s="15">
        <v>16147109.359999999</v>
      </c>
      <c r="D14" s="15">
        <v>2140827.46</v>
      </c>
      <c r="E14" s="15">
        <f t="shared" ref="E14" si="2">C14+D14</f>
        <v>18287936.82</v>
      </c>
      <c r="F14" s="15">
        <v>7432918.7000000002</v>
      </c>
      <c r="G14" s="15">
        <v>4843475.88</v>
      </c>
      <c r="H14" s="15">
        <f t="shared" ref="H14" si="3">E14-F14</f>
        <v>10855018.120000001</v>
      </c>
    </row>
    <row r="15" spans="1:8" x14ac:dyDescent="0.2">
      <c r="A15" s="4" t="s">
        <v>138</v>
      </c>
      <c r="B15" s="22"/>
      <c r="C15" s="15">
        <v>4195878.6100000003</v>
      </c>
      <c r="D15" s="15">
        <v>144212.94</v>
      </c>
      <c r="E15" s="15">
        <f t="shared" ref="E15" si="4">C15+D15</f>
        <v>4340091.5500000007</v>
      </c>
      <c r="F15" s="15">
        <v>1442958.99</v>
      </c>
      <c r="G15" s="15">
        <v>1062577.96</v>
      </c>
      <c r="H15" s="15">
        <f t="shared" ref="H15" si="5">E15-F15</f>
        <v>2897132.5600000005</v>
      </c>
    </row>
    <row r="16" spans="1:8" x14ac:dyDescent="0.2">
      <c r="A16" s="4"/>
      <c r="B16" s="22"/>
      <c r="C16" s="15"/>
      <c r="D16" s="15"/>
      <c r="E16" s="15"/>
      <c r="F16" s="15"/>
      <c r="G16" s="15"/>
      <c r="H16" s="15"/>
    </row>
    <row r="17" spans="1:8" x14ac:dyDescent="0.2">
      <c r="A17" s="4"/>
      <c r="B17" s="25"/>
      <c r="C17" s="16"/>
      <c r="D17" s="16"/>
      <c r="E17" s="16"/>
      <c r="F17" s="16"/>
      <c r="G17" s="16"/>
      <c r="H17" s="16"/>
    </row>
    <row r="18" spans="1:8" x14ac:dyDescent="0.2">
      <c r="A18" s="26"/>
      <c r="B18" s="47" t="s">
        <v>53</v>
      </c>
      <c r="C18" s="23">
        <f t="shared" ref="C18:H18" si="6">SUM(C7:C17)</f>
        <v>55147615.469999999</v>
      </c>
      <c r="D18" s="23">
        <f t="shared" si="6"/>
        <v>0</v>
      </c>
      <c r="E18" s="23">
        <f t="shared" si="6"/>
        <v>55147615.469999999</v>
      </c>
      <c r="F18" s="23">
        <f t="shared" si="6"/>
        <v>20196555.359999999</v>
      </c>
      <c r="G18" s="23">
        <f t="shared" si="6"/>
        <v>15513614.68</v>
      </c>
      <c r="H18" s="23">
        <f t="shared" si="6"/>
        <v>34951060.109999999</v>
      </c>
    </row>
    <row r="21" spans="1:8" ht="45" customHeight="1" x14ac:dyDescent="0.2">
      <c r="A21" s="52" t="s">
        <v>140</v>
      </c>
      <c r="B21" s="53"/>
      <c r="C21" s="53"/>
      <c r="D21" s="53"/>
      <c r="E21" s="53"/>
      <c r="F21" s="53"/>
      <c r="G21" s="53"/>
      <c r="H21" s="54"/>
    </row>
    <row r="23" spans="1:8" x14ac:dyDescent="0.2">
      <c r="A23" s="57" t="s">
        <v>54</v>
      </c>
      <c r="B23" s="58"/>
      <c r="C23" s="52" t="s">
        <v>60</v>
      </c>
      <c r="D23" s="53"/>
      <c r="E23" s="53"/>
      <c r="F23" s="53"/>
      <c r="G23" s="54"/>
      <c r="H23" s="55" t="s">
        <v>59</v>
      </c>
    </row>
    <row r="24" spans="1:8" ht="22.5" x14ac:dyDescent="0.2">
      <c r="A24" s="59"/>
      <c r="B24" s="60"/>
      <c r="C24" s="9" t="s">
        <v>55</v>
      </c>
      <c r="D24" s="9" t="s">
        <v>125</v>
      </c>
      <c r="E24" s="9" t="s">
        <v>56</v>
      </c>
      <c r="F24" s="9" t="s">
        <v>57</v>
      </c>
      <c r="G24" s="9" t="s">
        <v>58</v>
      </c>
      <c r="H24" s="56"/>
    </row>
    <row r="25" spans="1:8" x14ac:dyDescent="0.2">
      <c r="A25" s="61"/>
      <c r="B25" s="62"/>
      <c r="C25" s="10">
        <v>1</v>
      </c>
      <c r="D25" s="10">
        <v>2</v>
      </c>
      <c r="E25" s="10" t="s">
        <v>126</v>
      </c>
      <c r="F25" s="10">
        <v>4</v>
      </c>
      <c r="G25" s="10">
        <v>5</v>
      </c>
      <c r="H25" s="10" t="s">
        <v>127</v>
      </c>
    </row>
    <row r="26" spans="1:8" x14ac:dyDescent="0.2">
      <c r="A26" s="28"/>
      <c r="B26" s="29"/>
      <c r="C26" s="33"/>
      <c r="D26" s="33"/>
      <c r="E26" s="33"/>
      <c r="F26" s="33"/>
      <c r="G26" s="33"/>
      <c r="H26" s="33"/>
    </row>
    <row r="27" spans="1:8" x14ac:dyDescent="0.2">
      <c r="A27" s="4" t="s">
        <v>8</v>
      </c>
      <c r="B27" s="2"/>
      <c r="C27" s="34">
        <v>0</v>
      </c>
      <c r="D27" s="34">
        <v>0</v>
      </c>
      <c r="E27" s="34">
        <f>C27+D27</f>
        <v>0</v>
      </c>
      <c r="F27" s="34">
        <v>0</v>
      </c>
      <c r="G27" s="34">
        <v>0</v>
      </c>
      <c r="H27" s="34">
        <f>E27-F27</f>
        <v>0</v>
      </c>
    </row>
    <row r="28" spans="1:8" x14ac:dyDescent="0.2">
      <c r="A28" s="4" t="s">
        <v>9</v>
      </c>
      <c r="B28" s="2"/>
      <c r="C28" s="34">
        <v>0</v>
      </c>
      <c r="D28" s="34">
        <v>0</v>
      </c>
      <c r="E28" s="34">
        <f t="shared" ref="E28:E30" si="7">C28+D28</f>
        <v>0</v>
      </c>
      <c r="F28" s="34">
        <v>0</v>
      </c>
      <c r="G28" s="34">
        <v>0</v>
      </c>
      <c r="H28" s="34">
        <f t="shared" ref="H28:H30" si="8">E28-F28</f>
        <v>0</v>
      </c>
    </row>
    <row r="29" spans="1:8" x14ac:dyDescent="0.2">
      <c r="A29" s="4" t="s">
        <v>10</v>
      </c>
      <c r="B29" s="2"/>
      <c r="C29" s="34">
        <v>0</v>
      </c>
      <c r="D29" s="34">
        <v>0</v>
      </c>
      <c r="E29" s="34">
        <f t="shared" si="7"/>
        <v>0</v>
      </c>
      <c r="F29" s="34">
        <v>0</v>
      </c>
      <c r="G29" s="34">
        <v>0</v>
      </c>
      <c r="H29" s="34">
        <f t="shared" si="8"/>
        <v>0</v>
      </c>
    </row>
    <row r="30" spans="1:8" x14ac:dyDescent="0.2">
      <c r="A30" s="4" t="s">
        <v>11</v>
      </c>
      <c r="B30" s="2"/>
      <c r="C30" s="34">
        <v>0</v>
      </c>
      <c r="D30" s="34">
        <v>0</v>
      </c>
      <c r="E30" s="34">
        <f t="shared" si="7"/>
        <v>0</v>
      </c>
      <c r="F30" s="34">
        <v>0</v>
      </c>
      <c r="G30" s="34">
        <v>0</v>
      </c>
      <c r="H30" s="34">
        <f t="shared" si="8"/>
        <v>0</v>
      </c>
    </row>
    <row r="31" spans="1:8" x14ac:dyDescent="0.2">
      <c r="A31" s="4"/>
      <c r="B31" s="2"/>
      <c r="C31" s="35"/>
      <c r="D31" s="35"/>
      <c r="E31" s="35"/>
      <c r="F31" s="35"/>
      <c r="G31" s="35"/>
      <c r="H31" s="35"/>
    </row>
    <row r="32" spans="1:8" x14ac:dyDescent="0.2">
      <c r="A32" s="26"/>
      <c r="B32" s="47" t="s">
        <v>53</v>
      </c>
      <c r="C32" s="23">
        <f>SUM(C27:C31)</f>
        <v>0</v>
      </c>
      <c r="D32" s="23">
        <f>SUM(D27:D31)</f>
        <v>0</v>
      </c>
      <c r="E32" s="23">
        <f>SUM(E27:E30)</f>
        <v>0</v>
      </c>
      <c r="F32" s="23">
        <f>SUM(F27:F30)</f>
        <v>0</v>
      </c>
      <c r="G32" s="23">
        <f>SUM(G27:G30)</f>
        <v>0</v>
      </c>
      <c r="H32" s="23">
        <f>SUM(H27:H30)</f>
        <v>0</v>
      </c>
    </row>
    <row r="35" spans="1:8" ht="45" customHeight="1" x14ac:dyDescent="0.2">
      <c r="A35" s="52" t="s">
        <v>141</v>
      </c>
      <c r="B35" s="53"/>
      <c r="C35" s="53"/>
      <c r="D35" s="53"/>
      <c r="E35" s="53"/>
      <c r="F35" s="53"/>
      <c r="G35" s="53"/>
      <c r="H35" s="54"/>
    </row>
    <row r="36" spans="1:8" x14ac:dyDescent="0.2">
      <c r="A36" s="57" t="s">
        <v>54</v>
      </c>
      <c r="B36" s="58"/>
      <c r="C36" s="52" t="s">
        <v>60</v>
      </c>
      <c r="D36" s="53"/>
      <c r="E36" s="53"/>
      <c r="F36" s="53"/>
      <c r="G36" s="54"/>
      <c r="H36" s="55" t="s">
        <v>59</v>
      </c>
    </row>
    <row r="37" spans="1:8" ht="22.5" x14ac:dyDescent="0.2">
      <c r="A37" s="59"/>
      <c r="B37" s="60"/>
      <c r="C37" s="9" t="s">
        <v>55</v>
      </c>
      <c r="D37" s="9" t="s">
        <v>125</v>
      </c>
      <c r="E37" s="9" t="s">
        <v>56</v>
      </c>
      <c r="F37" s="9" t="s">
        <v>57</v>
      </c>
      <c r="G37" s="9" t="s">
        <v>58</v>
      </c>
      <c r="H37" s="56"/>
    </row>
    <row r="38" spans="1:8" x14ac:dyDescent="0.2">
      <c r="A38" s="61"/>
      <c r="B38" s="62"/>
      <c r="C38" s="10">
        <v>1</v>
      </c>
      <c r="D38" s="10">
        <v>2</v>
      </c>
      <c r="E38" s="10" t="s">
        <v>126</v>
      </c>
      <c r="F38" s="10">
        <v>4</v>
      </c>
      <c r="G38" s="10">
        <v>5</v>
      </c>
      <c r="H38" s="10" t="s">
        <v>127</v>
      </c>
    </row>
    <row r="39" spans="1:8" x14ac:dyDescent="0.2">
      <c r="A39" s="28"/>
      <c r="B39" s="29"/>
      <c r="C39" s="33"/>
      <c r="D39" s="33"/>
      <c r="E39" s="33"/>
      <c r="F39" s="33"/>
      <c r="G39" s="33"/>
      <c r="H39" s="33"/>
    </row>
    <row r="40" spans="1:8" ht="22.5" x14ac:dyDescent="0.2">
      <c r="A40" s="4"/>
      <c r="B40" s="31" t="s">
        <v>13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x14ac:dyDescent="0.2">
      <c r="A42" s="4"/>
      <c r="B42" s="31" t="s">
        <v>12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2.5" x14ac:dyDescent="0.2">
      <c r="A44" s="4"/>
      <c r="B44" s="31" t="s">
        <v>14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26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27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2.5" x14ac:dyDescent="0.2">
      <c r="A50" s="4"/>
      <c r="B50" s="31" t="s">
        <v>34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4"/>
      <c r="B51" s="31"/>
      <c r="C51" s="34"/>
      <c r="D51" s="34"/>
      <c r="E51" s="34"/>
      <c r="F51" s="34"/>
      <c r="G51" s="34"/>
      <c r="H51" s="34"/>
    </row>
    <row r="52" spans="1:8" x14ac:dyDescent="0.2">
      <c r="A52" s="4"/>
      <c r="B52" s="31" t="s">
        <v>15</v>
      </c>
      <c r="C52" s="34">
        <v>0</v>
      </c>
      <c r="D52" s="34">
        <v>0</v>
      </c>
      <c r="E52" s="34">
        <f>C52+D52</f>
        <v>0</v>
      </c>
      <c r="F52" s="34">
        <v>0</v>
      </c>
      <c r="G52" s="34">
        <v>0</v>
      </c>
      <c r="H52" s="34">
        <f>E52-F52</f>
        <v>0</v>
      </c>
    </row>
    <row r="53" spans="1:8" x14ac:dyDescent="0.2">
      <c r="A53" s="30"/>
      <c r="B53" s="32"/>
      <c r="C53" s="35"/>
      <c r="D53" s="35"/>
      <c r="E53" s="35"/>
      <c r="F53" s="35"/>
      <c r="G53" s="35"/>
      <c r="H53" s="35"/>
    </row>
    <row r="54" spans="1:8" x14ac:dyDescent="0.2">
      <c r="A54" s="26"/>
      <c r="B54" s="47" t="s">
        <v>53</v>
      </c>
      <c r="C54" s="23">
        <f t="shared" ref="C54:H54" si="9">SUM(C40:C52)</f>
        <v>0</v>
      </c>
      <c r="D54" s="23">
        <f t="shared" si="9"/>
        <v>0</v>
      </c>
      <c r="E54" s="23">
        <f t="shared" si="9"/>
        <v>0</v>
      </c>
      <c r="F54" s="23">
        <f t="shared" si="9"/>
        <v>0</v>
      </c>
      <c r="G54" s="23">
        <f t="shared" si="9"/>
        <v>0</v>
      </c>
      <c r="H54" s="23">
        <f t="shared" si="9"/>
        <v>0</v>
      </c>
    </row>
  </sheetData>
  <sheetProtection formatCells="0" formatColumns="0" formatRows="0" insertRows="0" deleteRows="0" autoFilter="0"/>
  <mergeCells count="12">
    <mergeCell ref="A1:H1"/>
    <mergeCell ref="A3:B5"/>
    <mergeCell ref="A21:H21"/>
    <mergeCell ref="A23:B25"/>
    <mergeCell ref="C3:G3"/>
    <mergeCell ref="H3:H4"/>
    <mergeCell ref="A35:H35"/>
    <mergeCell ref="A36:B38"/>
    <mergeCell ref="C36:G36"/>
    <mergeCell ref="H36:H37"/>
    <mergeCell ref="C23:G23"/>
    <mergeCell ref="H23:H2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showGridLines="0" tabSelected="1" workbookViewId="0">
      <selection activeCell="L32" sqref="L32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142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523912.11</v>
      </c>
      <c r="D6" s="15">
        <f t="shared" si="0"/>
        <v>-2621.6</v>
      </c>
      <c r="E6" s="15">
        <f t="shared" si="0"/>
        <v>521290.51</v>
      </c>
      <c r="F6" s="15">
        <f t="shared" si="0"/>
        <v>233280.06</v>
      </c>
      <c r="G6" s="15">
        <f t="shared" si="0"/>
        <v>221428.7</v>
      </c>
      <c r="H6" s="15">
        <f t="shared" si="0"/>
        <v>288010.45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523912.11</v>
      </c>
      <c r="D14" s="15">
        <v>-2621.6</v>
      </c>
      <c r="E14" s="15">
        <f t="shared" si="1"/>
        <v>521290.51</v>
      </c>
      <c r="F14" s="15">
        <v>233280.06</v>
      </c>
      <c r="G14" s="15">
        <v>221428.7</v>
      </c>
      <c r="H14" s="15">
        <f t="shared" si="2"/>
        <v>288010.45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54623703.359999999</v>
      </c>
      <c r="D16" s="15">
        <f t="shared" si="3"/>
        <v>2621.6000000014901</v>
      </c>
      <c r="E16" s="15">
        <f t="shared" si="3"/>
        <v>54626324.960000001</v>
      </c>
      <c r="F16" s="15">
        <f t="shared" si="3"/>
        <v>19963275.299999997</v>
      </c>
      <c r="G16" s="15">
        <f t="shared" si="3"/>
        <v>15292185.98</v>
      </c>
      <c r="H16" s="15">
        <f t="shared" si="3"/>
        <v>34663049.659999996</v>
      </c>
    </row>
    <row r="17" spans="1:8" x14ac:dyDescent="0.2">
      <c r="A17" s="38"/>
      <c r="B17" s="42" t="s">
        <v>45</v>
      </c>
      <c r="C17" s="15">
        <v>46142807.299999997</v>
      </c>
      <c r="D17" s="15">
        <v>-18225681.899999999</v>
      </c>
      <c r="E17" s="15">
        <f>C17+D17</f>
        <v>27917125.399999999</v>
      </c>
      <c r="F17" s="15">
        <v>10594344.699999999</v>
      </c>
      <c r="G17" s="15">
        <v>9025354.4800000004</v>
      </c>
      <c r="H17" s="15">
        <f t="shared" ref="H17:H23" si="4">E17-F17</f>
        <v>17322780.699999999</v>
      </c>
    </row>
    <row r="18" spans="1:8" x14ac:dyDescent="0.2">
      <c r="A18" s="38"/>
      <c r="B18" s="42" t="s">
        <v>28</v>
      </c>
      <c r="C18" s="15">
        <v>8480896.0600000005</v>
      </c>
      <c r="D18" s="15">
        <v>18228303.5</v>
      </c>
      <c r="E18" s="15">
        <f t="shared" ref="E18:E23" si="5">C18+D18</f>
        <v>26709199.560000002</v>
      </c>
      <c r="F18" s="15">
        <v>9368930.5999999996</v>
      </c>
      <c r="G18" s="15">
        <v>6266831.5</v>
      </c>
      <c r="H18" s="15">
        <f t="shared" si="4"/>
        <v>17340268.960000001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55147615.469999999</v>
      </c>
      <c r="D42" s="23">
        <f t="shared" si="12"/>
        <v>1.4902070688549429E-9</v>
      </c>
      <c r="E42" s="23">
        <f t="shared" si="12"/>
        <v>55147615.469999999</v>
      </c>
      <c r="F42" s="23">
        <f t="shared" si="12"/>
        <v>20196555.359999996</v>
      </c>
      <c r="G42" s="23">
        <f t="shared" si="12"/>
        <v>15513614.68</v>
      </c>
      <c r="H42" s="23">
        <f t="shared" si="12"/>
        <v>34951060.109999999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2018-03-08T21:21:25Z</cp:lastPrinted>
  <dcterms:created xsi:type="dcterms:W3CDTF">2014-02-10T03:37:14Z</dcterms:created>
  <dcterms:modified xsi:type="dcterms:W3CDTF">2019-07-10T19:48:16Z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