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4TO INF TRIM 2024\Nueva carpeta\"/>
    </mc:Choice>
  </mc:AlternateContent>
  <xr:revisionPtr revIDLastSave="0" documentId="13_ncr:1_{90E15D54-07E7-457B-9FDC-9ABF9CD23480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<sst xmlns="http://schemas.openxmlformats.org/spreadsheetml/2006/main" count="859" uniqueCount="603">
  <si>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</si>
  <si>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</si>
  <si>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</si>
  <si>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</si>
  <si>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</si>
  <si>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</si>
  <si>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</si>
  <si>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</si>
  <si>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</si>
  <si>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</si>
  <si>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</si>
  <si>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</si>
  <si>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</si>
  <si>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</si>
  <si>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</si>
  <si>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</si>
  <si>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</si>
  <si>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</si>
  <si>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</si>
  <si>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</si>
  <si>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</si>
  <si>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</si>
  <si>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</si>
  <si>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</si>
  <si>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</si>
  <si>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</si>
  <si>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</si>
  <si>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</si>
  <si>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</si>
  <si>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</si>
  <si>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</si>
  <si>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</si>
  <si>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</si>
  <si>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</si>
  <si>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</si>
  <si>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</si>
  <si>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</si>
  <si>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</si>
  <si>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</si>
  <si>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</si>
  <si>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</si>
  <si>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</si>
  <si>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</si>
  <si>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</si>
  <si>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</si>
  <si>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</si>
  <si>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</si>
  <si>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</si>
  <si>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</si>
  <si>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</si>
  <si>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</si>
  <si>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</si>
  <si>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</si>
  <si>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</si>
  <si>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</si>
  <si>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</si>
  <si>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</si>
  <si>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</si>
  <si>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</si>
  <si>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</si>
  <si>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</si>
  <si>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</si>
  <si>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</si>
  <si>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</si>
  <si>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</si>
  <si>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</si>
  <si>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</si>
  <si>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</si>
  <si>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</si>
  <si>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</si>
  <si>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</si>
  <si>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</si>
  <si>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</si>
  <si>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</si>
  <si>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</si>
  <si>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</si>
  <si>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</si>
  <si>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</si>
  <si>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</si>
  <si>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</si>
  <si>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</si>
  <si>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</si>
  <si>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</si>
  <si>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</si>
  <si>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</si>
  <si>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</si>
  <si>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</si>
  <si>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</si>
  <si>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</si>
  <si>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</si>
  <si>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</si>
  <si>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</si>
  <si>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</si>
  <si>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</si>
  <si>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</si>
  <si>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</si>
  <si>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</si>
  <si>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</si>
  <si>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</si>
  <si>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</si>
  <si>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</si>
  <si>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</si>
  <si>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</si>
  <si>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</si>
  <si>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</si>
  <si>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</si>
  <si>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</si>
  <si>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</si>
  <si>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</si>
  <si>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</si>
  <si>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</si>
  <si>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</si>
  <si>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</si>
  <si>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</si>
  <si>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</si>
  <si>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</si>
  <si>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</si>
  <si>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</si>
  <si>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</si>
  <si>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</si>
  <si>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</si>
  <si>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</si>
  <si>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</si>
  <si>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</si>
  <si>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</si>
  <si>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</si>
  <si>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</si>
  <si>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</si>
  <si>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</si>
  <si>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</si>
  <si>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</si>
  <si>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</si>
  <si>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</si>
  <si>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</si>
  <si>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</si>
  <si>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</si>
  <si>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</si>
  <si>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</si>
  <si>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</si>
  <si>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</si>
  <si>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</si>
  <si>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</si>
  <si>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</si>
  <si>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</si>
  <si>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</si>
  <si>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</si>
  <si>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</si>
  <si>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</si>
  <si>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</si>
  <si>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</si>
  <si>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</si>
  <si>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</si>
  <si>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</si>
  <si>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</si>
  <si>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</si>
  <si>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</si>
  <si>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</si>
  <si>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</si>
  <si>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</si>
  <si>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</si>
  <si>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</si>
  <si>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</si>
  <si>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</si>
  <si>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</si>
  <si>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</si>
  <si>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</si>
  <si>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</si>
  <si>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</si>
  <si>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</si>
  <si>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</si>
  <si>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</si>
  <si>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</si>
  <si>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</si>
  <si>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</si>
  <si>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</si>
  <si>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</si>
  <si>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</si>
  <si>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</si>
  <si>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</si>
  <si>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</si>
  <si>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</si>
  <si>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</si>
  <si>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</si>
  <si>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</si>
  <si>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</si>
  <si>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</si>
  <si>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</si>
  <si>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</si>
  <si>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</si>
  <si>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</si>
  <si>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</si>
  <si>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</si>
  <si>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</si>
  <si>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</si>
  <si>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</si>
  <si>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</si>
  <si>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</si>
  <si>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</si>
  <si>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</si>
  <si>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</si>
  <si>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</si>
  <si>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</si>
  <si>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</si>
  <si>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</si>
  <si>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</si>
  <si>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</si>
  <si>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</si>
  <si>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</si>
  <si>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</si>
  <si>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</si>
  <si>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</si>
  <si>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</si>
  <si>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</si>
  <si>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</si>
  <si>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</si>
  <si>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</si>
  <si>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</si>
  <si>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</si>
  <si>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</si>
  <si>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</si>
  <si>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</si>
  <si>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</si>
  <si>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</si>
  <si>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</si>
  <si>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</si>
  <si>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</si>
  <si>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</si>
  <si>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</si>
  <si>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</si>
  <si>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</si>
  <si>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</si>
  <si>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</si>
  <si>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</si>
  <si>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</si>
  <si>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</si>
  <si>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</si>
  <si>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</si>
  <si>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</si>
  <si>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</si>
  <si>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</si>
  <si>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</si>
  <si>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</si>
  <si>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</si>
  <si>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</si>
  <si>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</si>
  <si>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</si>
  <si>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</si>
  <si>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</si>
  <si>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</si>
  <si>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</si>
  <si>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</si>
  <si>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</si>
  <si>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</si>
  <si>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</si>
  <si>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</si>
  <si>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</si>
  <si>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</si>
  <si>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</si>
  <si>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</si>
  <si>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</si>
  <si>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</si>
  <si>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</si>
  <si>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</si>
  <si>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</si>
  <si>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</si>
  <si>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</si>
  <si>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</si>
  <si>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</si>
  <si>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</si>
  <si>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</si>
  <si>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</si>
  <si>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</si>
  <si>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</si>
  <si>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</si>
  <si>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</si>
  <si>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</si>
  <si>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</si>
  <si>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</si>
  <si>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</si>
  <si>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</si>
  <si>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</si>
  <si>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</si>
  <si>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</si>
  <si>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</si>
  <si>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</si>
  <si>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</si>
  <si>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</si>
  <si>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</si>
  <si>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</si>
  <si>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</si>
  <si>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</si>
  <si>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</si>
  <si>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</si>
  <si>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</si>
  <si>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</si>
  <si>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</si>
  <si>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</si>
  <si>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</si>
  <si>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</si>
  <si>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</si>
  <si>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</si>
  <si>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</si>
  <si>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</si>
  <si>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</si>
  <si>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</si>
  <si>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</si>
  <si>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</si>
  <si>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</si>
  <si>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</si>
  <si>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</si>
  <si>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</si>
  <si>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</si>
  <si>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</si>
  <si>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</si>
  <si>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</si>
  <si>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</si>
  <si>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</si>
  <si>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</si>
  <si>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</si>
  <si>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</si>
  <si>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</si>
  <si>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</si>
  <si>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</si>
  <si>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</si>
  <si>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</si>
  <si>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</si>
  <si>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</si>
  <si>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</si>
  <si>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</si>
  <si>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</si>
  <si>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</si>
  <si>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</si>
  <si>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</si>
  <si>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</si>
  <si>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</si>
  <si>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</si>
  <si>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</si>
  <si>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</si>
  <si>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</si>
  <si>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</si>
  <si>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</si>
  <si>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</si>
  <si>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</si>
  <si>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</si>
  <si>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</si>
  <si>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</si>
  <si>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</si>
  <si>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</si>
  <si>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</si>
  <si>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</si>
  <si>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</si>
  <si>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</si>
  <si>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</si>
  <si>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</si>
  <si>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</si>
  <si>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</si>
  <si>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</si>
  <si>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</si>
  <si>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</si>
  <si>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</si>
  <si>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</si>
  <si>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</si>
  <si>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</si>
  <si>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</si>
  <si>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</si>
  <si>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</si>
  <si>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</si>
  <si>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</si>
  <si>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</si>
  <si>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</si>
  <si>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</si>
  <si>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</si>
  <si>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</si>
  <si>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</si>
  <si>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</si>
  <si>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</si>
  <si>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</si>
  <si>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</si>
  <si>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</si>
  <si>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</si>
  <si>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</si>
  <si>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</si>
  <si>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</si>
  <si>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</si>
  <si>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</si>
  <si>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</si>
  <si>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</si>
  <si>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</si>
  <si>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</si>
  <si>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</si>
  <si>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</si>
  <si>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</si>
  <si>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</si>
  <si>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</si>
  <si>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</si>
  <si>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</si>
  <si>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</si>
  <si>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</si>
  <si>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</si>
  <si>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</si>
  <si>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</si>
  <si>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</si>
  <si>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</si>
  <si>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</si>
  <si>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</si>
  <si>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</si>
  <si>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</si>
  <si>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</si>
  <si>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</si>
  <si>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</si>
  <si>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</si>
  <si>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</si>
  <si>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</si>
  <si>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</si>
  <si>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</si>
  <si>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</si>
  <si>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</si>
  <si>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</si>
  <si>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</si>
  <si>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</si>
  <si>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</si>
  <si>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</si>
  <si>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</si>
  <si>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</si>
  <si>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</si>
  <si>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</si>
  <si>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</si>
  <si>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</si>
  <si>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</si>
  <si>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</si>
  <si>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</si>
  <si>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</si>
  <si>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</si>
  <si>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</si>
  <si>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</si>
  <si>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</si>
  <si>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</si>
  <si>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</si>
  <si>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</si>
  <si>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</si>
  <si>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</si>
  <si>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</si>
  <si>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</si>
  <si>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</si>
  <si>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</si>
  <si>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</si>
  <si>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</si>
  <si>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</si>
  <si>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</si>
  <si>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</si>
  <si>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</si>
  <si>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</si>
  <si>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</si>
  <si>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</si>
  <si>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</si>
  <si>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</si>
  <si>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</si>
  <si>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</si>
  <si>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</si>
  <si>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</si>
  <si>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</si>
  <si>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</si>
  <si>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</si>
  <si>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</si>
  <si>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</si>
  <si>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</si>
  <si>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</si>
  <si>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</si>
  <si>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</si>
  <si>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</si>
  <si>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</si>
  <si>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</si>
  <si>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</si>
  <si>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</si>
  <si>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</si>
  <si>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</si>
  <si>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</si>
  <si>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</si>
  <si>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</si>
  <si>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</si>
  <si>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</si>
  <si>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</si>
  <si>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</si>
  <si>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</si>
  <si>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</si>
  <si>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</si>
  <si>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</si>
  <si>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</si>
  <si>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</si>
  <si>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</si>
  <si>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</si>
  <si>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</si>
  <si>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</si>
  <si>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</si>
  <si>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</si>
  <si>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</si>
  <si>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</si>
  <si>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</si>
  <si>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</si>
  <si>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</si>
  <si>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</si>
  <si>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</si>
  <si>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</si>
  <si>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</si>
  <si>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</si>
  <si>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</si>
  <si>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</si>
  <si>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</si>
  <si>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</si>
  <si>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</si>
  <si>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</si>
  <si>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</si>
  <si>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</si>
  <si>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</si>
  <si>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</si>
  <si>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</si>
  <si>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</si>
  <si>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</si>
  <si>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</si>
  <si>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</si>
  <si>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</si>
  <si>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</si>
  <si>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</si>
  <si>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</si>
  <si>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</si>
  <si>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</si>
  <si>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</si>
  <si>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</si>
  <si>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</si>
  <si>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</si>
  <si>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</si>
  <si>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</si>
  <si>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</si>
  <si>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</si>
  <si>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</si>
  <si>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</si>
  <si>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</si>
  <si>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</si>
  <si>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</si>
  <si>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</si>
  <si>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</si>
  <si>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</si>
  <si>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</si>
  <si>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</si>
  <si>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</si>
  <si>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</si>
  <si>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</si>
  <si>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</si>
  <si>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</si>
  <si>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</si>
  <si>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</si>
  <si>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</si>
  <si>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</si>
  <si>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</si>
  <si>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</si>
  <si>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</si>
  <si>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</si>
  <si>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</si>
  <si>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</si>
  <si>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</si>
  <si>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</si>
  <si>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</si>
  <si>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</si>
  <si>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</si>
  <si>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</si>
  <si>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</si>
  <si>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</si>
  <si>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</si>
  <si>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</si>
  <si>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</si>
  <si>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</si>
  <si>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</si>
  <si>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</si>
  <si>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</si>
  <si>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</si>
  <si>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</si>
  <si>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</si>
  <si>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</si>
  <si>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</si>
  <si>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</si>
  <si>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</si>
  <si>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</si>
  <si>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</si>
  <si>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</si>
  <si>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</si>
  <si>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</si>
  <si>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</si>
  <si>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</si>
  <si>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</si>
  <si>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</si>
  <si>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</si>
  <si>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</si>
  <si>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</si>
  <si>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</si>
  <si>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</si>
  <si>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</si>
  <si>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</si>
  <si>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</si>
  <si>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</si>
  <si>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</si>
  <si>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de Agua Potable y Alcantarillado Municipal de Valle de Santiago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</si>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</sst>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4" fontId="16" fillId="0" borderId="0" xfId="20" applyNumberFormat="1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1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Normal 6" xfId="20" xr:uid="{3D013D91-4B61-4E19-933D-A945D47CAAAA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601</v>
      </c>
      <c r="B3" s="166"/>
      <c r="C3" s="10" t="s">
        <v>496</v>
      </c>
      <c r="D3" s="118">
        <v>4</v>
      </c>
    </row>
    <row r="4" spans="1:4" ht="16.149999999999999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499</v>
      </c>
      <c r="E3" s="19">
        <v>4</v>
      </c>
    </row>
    <row r="4" spans="1:5" s="11" customFormat="1" ht="18.95" customHeight="1" x14ac:dyDescent="0.25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87485899.799999997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79792605.700000003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1104094.01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1104094.01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78688511.689999998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78688511.689999998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199832.1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199832.1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199832.1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7493462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7493462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7493462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60617310.119999997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57041164.359999992</v>
      </c>
      <c r="D95" s="124">
        <f>C95/$C$94</f>
        <v>0.94100454551809454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29561596.02</v>
      </c>
      <c r="D96" s="124">
        <f t="shared" ref="D96:D159" si="0">C96/$C$94</f>
        <v>0.48767581341829425</v>
      </c>
      <c r="E96" s="42"/>
    </row>
    <row r="97" spans="1:5" x14ac:dyDescent="0.2">
      <c r="A97" s="44">
        <v>5111</v>
      </c>
      <c r="B97" s="42" t="s">
        <v>279</v>
      </c>
      <c r="C97" s="45">
        <v>17402485.5</v>
      </c>
      <c r="D97" s="46">
        <f t="shared" si="0"/>
        <v>0.28708772239397418</v>
      </c>
      <c r="E97" s="42"/>
    </row>
    <row r="98" spans="1:5" x14ac:dyDescent="0.2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281</v>
      </c>
      <c r="C99" s="45">
        <v>4130218.85</v>
      </c>
      <c r="D99" s="46">
        <f t="shared" si="0"/>
        <v>6.8135963833163907E-2</v>
      </c>
      <c r="E99" s="42"/>
    </row>
    <row r="100" spans="1:5" x14ac:dyDescent="0.2">
      <c r="A100" s="44">
        <v>5114</v>
      </c>
      <c r="B100" s="42" t="s">
        <v>282</v>
      </c>
      <c r="C100" s="45">
        <v>4262422.38</v>
      </c>
      <c r="D100" s="46">
        <f t="shared" si="0"/>
        <v>7.0316917256176004E-2</v>
      </c>
      <c r="E100" s="42"/>
    </row>
    <row r="101" spans="1:5" x14ac:dyDescent="0.2">
      <c r="A101" s="44">
        <v>5115</v>
      </c>
      <c r="B101" s="42" t="s">
        <v>283</v>
      </c>
      <c r="C101" s="45">
        <v>3766469.29</v>
      </c>
      <c r="D101" s="46">
        <f t="shared" si="0"/>
        <v>6.2135209934980208E-2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7338272.0200000005</v>
      </c>
      <c r="D103" s="124">
        <f t="shared" si="0"/>
        <v>0.12105901772072893</v>
      </c>
      <c r="E103" s="42"/>
    </row>
    <row r="104" spans="1:5" x14ac:dyDescent="0.2">
      <c r="A104" s="44">
        <v>5121</v>
      </c>
      <c r="B104" s="42" t="s">
        <v>286</v>
      </c>
      <c r="C104" s="45">
        <v>272674.78000000003</v>
      </c>
      <c r="D104" s="46">
        <f t="shared" si="0"/>
        <v>4.4982989093413119E-3</v>
      </c>
      <c r="E104" s="42"/>
    </row>
    <row r="105" spans="1:5" x14ac:dyDescent="0.2">
      <c r="A105" s="44">
        <v>5122</v>
      </c>
      <c r="B105" s="42" t="s">
        <v>287</v>
      </c>
      <c r="C105" s="45">
        <v>78804.77</v>
      </c>
      <c r="D105" s="46">
        <f t="shared" si="0"/>
        <v>1.3000373959846704E-3</v>
      </c>
      <c r="E105" s="42"/>
    </row>
    <row r="106" spans="1:5" x14ac:dyDescent="0.2">
      <c r="A106" s="44">
        <v>5123</v>
      </c>
      <c r="B106" s="42" t="s">
        <v>288</v>
      </c>
      <c r="C106" s="45">
        <v>983971.01</v>
      </c>
      <c r="D106" s="46">
        <f t="shared" si="0"/>
        <v>1.6232508635769204E-2</v>
      </c>
      <c r="E106" s="42"/>
    </row>
    <row r="107" spans="1:5" x14ac:dyDescent="0.2">
      <c r="A107" s="44">
        <v>5124</v>
      </c>
      <c r="B107" s="42" t="s">
        <v>289</v>
      </c>
      <c r="C107" s="45">
        <v>3784351.93</v>
      </c>
      <c r="D107" s="46">
        <f t="shared" si="0"/>
        <v>6.2430218736337424E-2</v>
      </c>
      <c r="E107" s="42"/>
    </row>
    <row r="108" spans="1:5" x14ac:dyDescent="0.2">
      <c r="A108" s="44">
        <v>5125</v>
      </c>
      <c r="B108" s="42" t="s">
        <v>290</v>
      </c>
      <c r="C108" s="45">
        <v>379520.53</v>
      </c>
      <c r="D108" s="46">
        <f t="shared" si="0"/>
        <v>6.2609266107105186E-3</v>
      </c>
      <c r="E108" s="42"/>
    </row>
    <row r="109" spans="1:5" x14ac:dyDescent="0.2">
      <c r="A109" s="44">
        <v>5126</v>
      </c>
      <c r="B109" s="42" t="s">
        <v>291</v>
      </c>
      <c r="C109" s="45">
        <v>1431338.24</v>
      </c>
      <c r="D109" s="46">
        <f t="shared" si="0"/>
        <v>2.3612698042299738E-2</v>
      </c>
      <c r="E109" s="42"/>
    </row>
    <row r="110" spans="1:5" x14ac:dyDescent="0.2">
      <c r="A110" s="44">
        <v>5127</v>
      </c>
      <c r="B110" s="42" t="s">
        <v>292</v>
      </c>
      <c r="C110" s="45">
        <v>243081.93</v>
      </c>
      <c r="D110" s="46">
        <f t="shared" si="0"/>
        <v>4.0101075009561973E-3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164528.82999999999</v>
      </c>
      <c r="D112" s="46">
        <f t="shared" si="0"/>
        <v>2.7142218893298526E-3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20141296.319999993</v>
      </c>
      <c r="D113" s="124">
        <f t="shared" si="0"/>
        <v>0.33226971437907138</v>
      </c>
      <c r="E113" s="42"/>
    </row>
    <row r="114" spans="1:5" x14ac:dyDescent="0.2">
      <c r="A114" s="44">
        <v>5131</v>
      </c>
      <c r="B114" s="42" t="s">
        <v>296</v>
      </c>
      <c r="C114" s="45">
        <v>10085994.189999999</v>
      </c>
      <c r="D114" s="46">
        <f t="shared" si="0"/>
        <v>0.16638801969327635</v>
      </c>
      <c r="E114" s="42"/>
    </row>
    <row r="115" spans="1:5" x14ac:dyDescent="0.2">
      <c r="A115" s="44">
        <v>5132</v>
      </c>
      <c r="B115" s="42" t="s">
        <v>297</v>
      </c>
      <c r="C115" s="45">
        <v>322750</v>
      </c>
      <c r="D115" s="46">
        <f t="shared" si="0"/>
        <v>5.3243867034197595E-3</v>
      </c>
      <c r="E115" s="42"/>
    </row>
    <row r="116" spans="1:5" x14ac:dyDescent="0.2">
      <c r="A116" s="44">
        <v>5133</v>
      </c>
      <c r="B116" s="42" t="s">
        <v>298</v>
      </c>
      <c r="C116" s="45">
        <v>3234346.44</v>
      </c>
      <c r="D116" s="46">
        <f t="shared" si="0"/>
        <v>5.3356812329632949E-2</v>
      </c>
      <c r="E116" s="42"/>
    </row>
    <row r="117" spans="1:5" x14ac:dyDescent="0.2">
      <c r="A117" s="44">
        <v>5134</v>
      </c>
      <c r="B117" s="42" t="s">
        <v>299</v>
      </c>
      <c r="C117" s="45">
        <v>708464.61</v>
      </c>
      <c r="D117" s="46">
        <f t="shared" si="0"/>
        <v>1.1687496667164881E-2</v>
      </c>
      <c r="E117" s="42"/>
    </row>
    <row r="118" spans="1:5" x14ac:dyDescent="0.2">
      <c r="A118" s="44">
        <v>5135</v>
      </c>
      <c r="B118" s="42" t="s">
        <v>300</v>
      </c>
      <c r="C118" s="45">
        <v>2686448.88</v>
      </c>
      <c r="D118" s="46">
        <f t="shared" si="0"/>
        <v>4.4318180313211164E-2</v>
      </c>
      <c r="E118" s="42"/>
    </row>
    <row r="119" spans="1:5" x14ac:dyDescent="0.2">
      <c r="A119" s="44">
        <v>5136</v>
      </c>
      <c r="B119" s="42" t="s">
        <v>301</v>
      </c>
      <c r="C119" s="45">
        <v>93557.97</v>
      </c>
      <c r="D119" s="46">
        <f t="shared" si="0"/>
        <v>1.5434200200370094E-3</v>
      </c>
      <c r="E119" s="42"/>
    </row>
    <row r="120" spans="1:5" x14ac:dyDescent="0.2">
      <c r="A120" s="44">
        <v>5137</v>
      </c>
      <c r="B120" s="42" t="s">
        <v>302</v>
      </c>
      <c r="C120" s="45">
        <v>79544.47</v>
      </c>
      <c r="D120" s="46">
        <f t="shared" si="0"/>
        <v>1.3122401809405793E-3</v>
      </c>
      <c r="E120" s="42"/>
    </row>
    <row r="121" spans="1:5" x14ac:dyDescent="0.2">
      <c r="A121" s="44">
        <v>5138</v>
      </c>
      <c r="B121" s="42" t="s">
        <v>303</v>
      </c>
      <c r="C121" s="45">
        <v>245396.04</v>
      </c>
      <c r="D121" s="46">
        <f t="shared" si="0"/>
        <v>4.0482832298926828E-3</v>
      </c>
      <c r="E121" s="42"/>
    </row>
    <row r="122" spans="1:5" x14ac:dyDescent="0.2">
      <c r="A122" s="44">
        <v>5139</v>
      </c>
      <c r="B122" s="42" t="s">
        <v>304</v>
      </c>
      <c r="C122" s="45">
        <v>2684793.72</v>
      </c>
      <c r="D122" s="46">
        <f t="shared" si="0"/>
        <v>4.4290875241496122E-2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305500</v>
      </c>
      <c r="D123" s="124">
        <f t="shared" si="0"/>
        <v>5.0398145248481381E-3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26000</v>
      </c>
      <c r="D124" s="124">
        <f t="shared" si="0"/>
        <v>4.2892038509345854E-4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26000</v>
      </c>
      <c r="D126" s="46">
        <f t="shared" si="0"/>
        <v>4.2892038509345854E-4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279500</v>
      </c>
      <c r="D133" s="124">
        <f t="shared" si="0"/>
        <v>4.6108941397546791E-3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279500</v>
      </c>
      <c r="D135" s="46">
        <f t="shared" si="0"/>
        <v>4.6108941397546791E-3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172413.02</v>
      </c>
      <c r="D156" s="124">
        <f t="shared" si="0"/>
        <v>2.8442868820586988E-3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172413.02</v>
      </c>
      <c r="D163" s="124">
        <f t="shared" si="1"/>
        <v>2.8442868820586988E-3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172413.02</v>
      </c>
      <c r="D165" s="46">
        <f t="shared" si="1"/>
        <v>2.8442868820586988E-3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3098232.74</v>
      </c>
      <c r="D181" s="124">
        <f t="shared" si="1"/>
        <v>5.1111353074998513E-2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3098232.74</v>
      </c>
      <c r="D182" s="124">
        <f t="shared" si="1"/>
        <v>5.1111353074998513E-2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2980632.97</v>
      </c>
      <c r="D187" s="46">
        <f t="shared" si="1"/>
        <v>4.9171316973640737E-2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113251.1</v>
      </c>
      <c r="D189" s="46">
        <f t="shared" si="1"/>
        <v>1.8682963624714532E-3</v>
      </c>
      <c r="E189" s="42"/>
    </row>
    <row r="190" spans="1:5" x14ac:dyDescent="0.2">
      <c r="A190" s="44">
        <v>5518</v>
      </c>
      <c r="B190" s="42" t="s">
        <v>41</v>
      </c>
      <c r="C190" s="45">
        <v>4348.67</v>
      </c>
      <c r="D190" s="46">
        <f t="shared" si="1"/>
        <v>7.1739738886321931E-5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4" zoomScale="80" zoomScaleNormal="80" workbookViewId="0">
      <selection activeCell="B37" sqref="B3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4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27407.34</v>
      </c>
      <c r="D15" s="18">
        <v>27407.34</v>
      </c>
      <c r="E15" s="160">
        <v>27407.34</v>
      </c>
      <c r="F15" s="160">
        <v>27407.34</v>
      </c>
      <c r="G15" s="160">
        <v>27407.34</v>
      </c>
    </row>
    <row r="16" spans="1:8" x14ac:dyDescent="0.2">
      <c r="A16" s="16">
        <v>1124</v>
      </c>
      <c r="B16" s="14" t="s">
        <v>121</v>
      </c>
      <c r="C16" s="18">
        <v>10176012.67</v>
      </c>
      <c r="D16" s="18">
        <v>10176012.67</v>
      </c>
      <c r="E16" s="160">
        <v>10165978.17</v>
      </c>
      <c r="F16" s="160">
        <v>10200202.68</v>
      </c>
      <c r="G16" s="160">
        <v>10190989.970000001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732264.74</v>
      </c>
      <c r="D20" s="18">
        <v>732264.74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260719.45</v>
      </c>
      <c r="D21" s="18">
        <v>260719.45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42362137.399999999</v>
      </c>
      <c r="D23" s="18">
        <v>42362137.399999999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473846.23</v>
      </c>
      <c r="D24" s="18">
        <v>473846.23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309704.62</v>
      </c>
      <c r="D25" s="18">
        <v>309704.62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-0.94</v>
      </c>
      <c r="D26" s="18">
        <v>-0.94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1055991.72</v>
      </c>
      <c r="D27" s="18">
        <v>1055991.72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275407.78000000003</v>
      </c>
    </row>
    <row r="42" spans="1:8" x14ac:dyDescent="0.2">
      <c r="A42" s="16">
        <v>1151</v>
      </c>
      <c r="B42" s="14" t="s">
        <v>144</v>
      </c>
      <c r="C42" s="18">
        <v>275407.78000000003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29460486.399999999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204807.97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19274652.16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7530557.0999999996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2450469.17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46157704.090000004</v>
      </c>
      <c r="D64" s="18">
        <f t="shared" ref="D64:E64" si="0">SUM(D65:D72)</f>
        <v>2980632.97</v>
      </c>
      <c r="E64" s="18">
        <f t="shared" si="0"/>
        <v>17624301.719999999</v>
      </c>
    </row>
    <row r="65" spans="1:9" x14ac:dyDescent="0.2">
      <c r="A65" s="16">
        <v>1241</v>
      </c>
      <c r="B65" s="14" t="s">
        <v>157</v>
      </c>
      <c r="C65" s="18">
        <v>4974860.45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181432.36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41790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15061868.35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83550.16</v>
      </c>
      <c r="D69" s="18">
        <v>2980632.97</v>
      </c>
      <c r="E69" s="18">
        <v>17624301.719999999</v>
      </c>
    </row>
    <row r="70" spans="1:9" x14ac:dyDescent="0.2">
      <c r="A70" s="16">
        <v>1246</v>
      </c>
      <c r="B70" s="14" t="s">
        <v>162</v>
      </c>
      <c r="C70" s="18">
        <v>25814202.77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2279041.0499999998</v>
      </c>
      <c r="D76" s="18">
        <f>SUM(D77:D81)</f>
        <v>1157.2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2267469.0499999998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11572</v>
      </c>
      <c r="D80" s="18">
        <v>1157.2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2062457.85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2062457.85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36662880.710000001</v>
      </c>
      <c r="D110" s="18">
        <f>SUM(D111:D119)</f>
        <v>36662880.710000001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107945.35</v>
      </c>
      <c r="D111" s="18">
        <f>C111</f>
        <v>107945.35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8727793.9800000004</v>
      </c>
      <c r="D112" s="18">
        <f t="shared" ref="D112:D119" si="1">C112</f>
        <v>8727793.9800000004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-133398.41</v>
      </c>
      <c r="D113" s="18">
        <f t="shared" si="1"/>
        <v>-133398.41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3200</v>
      </c>
      <c r="D115" s="18">
        <f t="shared" si="1"/>
        <v>3200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30425476.16</v>
      </c>
      <c r="D117" s="18">
        <f t="shared" si="1"/>
        <v>30425476.16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-2468136.37</v>
      </c>
      <c r="D119" s="18">
        <f t="shared" si="1"/>
        <v>-2468136.37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42598.28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42598.28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601</v>
      </c>
      <c r="B3" s="172"/>
      <c r="C3" s="172"/>
      <c r="D3" s="21" t="s">
        <v>499</v>
      </c>
      <c r="E3" s="22">
        <v>4</v>
      </c>
    </row>
    <row r="4" spans="1:5" ht="18.95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40162201.170000002</v>
      </c>
    </row>
    <row r="10" spans="1:5" x14ac:dyDescent="0.2">
      <c r="A10" s="27">
        <v>3120</v>
      </c>
      <c r="B10" s="23" t="s">
        <v>383</v>
      </c>
      <c r="C10" s="28">
        <v>3953712.43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26868589.68</v>
      </c>
    </row>
    <row r="16" spans="1:5" x14ac:dyDescent="0.2">
      <c r="A16" s="27">
        <v>3220</v>
      </c>
      <c r="B16" s="23" t="s">
        <v>387</v>
      </c>
      <c r="C16" s="28">
        <v>53320005.880000003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499</v>
      </c>
      <c r="E3" s="22">
        <v>4</v>
      </c>
    </row>
    <row r="4" spans="1:5" s="29" customFormat="1" ht="18.95" customHeight="1" x14ac:dyDescent="0.25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43273289.090000004</v>
      </c>
      <c r="D10" s="28">
        <v>23704639.649999999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43273289.090000004</v>
      </c>
      <c r="D16" s="84">
        <f>SUM(D9:D15)</f>
        <v>23704639.649999999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473524.43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473524.43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5151649.32</v>
      </c>
      <c r="D29" s="84">
        <f>SUM(D30:D37)</f>
        <v>2478015.89</v>
      </c>
    </row>
    <row r="30" spans="1:4" x14ac:dyDescent="0.2">
      <c r="A30" s="27">
        <v>1241</v>
      </c>
      <c r="B30" s="23" t="s">
        <v>157</v>
      </c>
      <c r="C30" s="28">
        <v>346591.85</v>
      </c>
      <c r="D30" s="28">
        <v>761339.78</v>
      </c>
    </row>
    <row r="31" spans="1:4" x14ac:dyDescent="0.2">
      <c r="A31" s="27">
        <v>1242</v>
      </c>
      <c r="B31" s="23" t="s">
        <v>158</v>
      </c>
      <c r="C31" s="28">
        <v>6239</v>
      </c>
      <c r="D31" s="28">
        <v>28625.1</v>
      </c>
    </row>
    <row r="32" spans="1:4" x14ac:dyDescent="0.2">
      <c r="A32" s="27">
        <v>1243</v>
      </c>
      <c r="B32" s="23" t="s">
        <v>159</v>
      </c>
      <c r="C32" s="28">
        <v>41790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1581095.7</v>
      </c>
      <c r="D33" s="28">
        <v>845847.84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3175932.77</v>
      </c>
      <c r="D35" s="28">
        <v>842203.17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12380.47</v>
      </c>
      <c r="D38" s="133">
        <f>SUM(D39:D43)</f>
        <v>49939</v>
      </c>
    </row>
    <row r="39" spans="1:5" x14ac:dyDescent="0.2">
      <c r="A39" s="134">
        <v>1251</v>
      </c>
      <c r="B39" s="135" t="s">
        <v>167</v>
      </c>
      <c r="C39" s="136">
        <v>12380.47</v>
      </c>
      <c r="D39" s="136">
        <v>49939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5637554.2199999997</v>
      </c>
      <c r="D44" s="84">
        <f>D21+D29+D38</f>
        <v>2527954.89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26868589.68</v>
      </c>
      <c r="D48" s="84">
        <v>17239907.690000001</v>
      </c>
    </row>
    <row r="49" spans="1:4" x14ac:dyDescent="0.2">
      <c r="A49" s="27"/>
      <c r="B49" s="85" t="s">
        <v>509</v>
      </c>
      <c r="C49" s="84">
        <f>C54+C66+C94+C97+C50</f>
        <v>5346432.99</v>
      </c>
      <c r="D49" s="84">
        <f>D54+D66+D94+D97+D50</f>
        <v>5759355.7400000002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3098232.74</v>
      </c>
      <c r="D66" s="84">
        <f>D67+D76+D79+D85</f>
        <v>2586618.06</v>
      </c>
    </row>
    <row r="67" spans="1:4" x14ac:dyDescent="0.2">
      <c r="A67" s="27">
        <v>5510</v>
      </c>
      <c r="B67" s="23" t="s">
        <v>357</v>
      </c>
      <c r="C67" s="28">
        <f>SUM(C68:C75)</f>
        <v>3098232.74</v>
      </c>
      <c r="D67" s="28">
        <f>SUM(D68:D75)</f>
        <v>2586618.06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2980632.97</v>
      </c>
      <c r="D72" s="28">
        <v>2492862.86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113251.1</v>
      </c>
      <c r="D74" s="28">
        <v>93755.199999999997</v>
      </c>
    </row>
    <row r="75" spans="1:4" x14ac:dyDescent="0.2">
      <c r="A75" s="27">
        <v>5518</v>
      </c>
      <c r="B75" s="23" t="s">
        <v>41</v>
      </c>
      <c r="C75" s="28">
        <v>4348.67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2248200.25</v>
      </c>
      <c r="D97" s="84">
        <f>SUM(D98:D102)</f>
        <v>3172737.68</v>
      </c>
    </row>
    <row r="98" spans="1:4" x14ac:dyDescent="0.2">
      <c r="A98" s="27">
        <v>2111</v>
      </c>
      <c r="B98" s="23" t="s">
        <v>522</v>
      </c>
      <c r="C98" s="28">
        <v>591304.67000000004</v>
      </c>
      <c r="D98" s="28">
        <v>557005.78</v>
      </c>
    </row>
    <row r="99" spans="1:4" x14ac:dyDescent="0.2">
      <c r="A99" s="27">
        <v>2112</v>
      </c>
      <c r="B99" s="23" t="s">
        <v>523</v>
      </c>
      <c r="C99" s="28">
        <v>54840</v>
      </c>
      <c r="D99" s="28">
        <v>721358.34</v>
      </c>
    </row>
    <row r="100" spans="1:4" x14ac:dyDescent="0.2">
      <c r="A100" s="27">
        <v>2112</v>
      </c>
      <c r="B100" s="23" t="s">
        <v>524</v>
      </c>
      <c r="C100" s="28">
        <v>1602055.58</v>
      </c>
      <c r="D100" s="28">
        <v>1650162.46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244211.1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-0.54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-0.54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-0.54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32215022.670000002</v>
      </c>
      <c r="D145" s="84">
        <f>D48+D49+D103-D109-D112</f>
        <v>22999263.969999999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87485899.799999997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87485899.799999997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66186092.32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8667014.9400000013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346591.85</v>
      </c>
    </row>
    <row r="12" spans="1:3" x14ac:dyDescent="0.2">
      <c r="A12" s="78">
        <v>2.4</v>
      </c>
      <c r="B12" s="65" t="s">
        <v>158</v>
      </c>
      <c r="C12" s="97">
        <v>6239</v>
      </c>
    </row>
    <row r="13" spans="1:3" x14ac:dyDescent="0.2">
      <c r="A13" s="78">
        <v>2.5</v>
      </c>
      <c r="B13" s="65" t="s">
        <v>159</v>
      </c>
      <c r="C13" s="97">
        <v>41790</v>
      </c>
    </row>
    <row r="14" spans="1:3" x14ac:dyDescent="0.2">
      <c r="A14" s="78">
        <v>2.6</v>
      </c>
      <c r="B14" s="65" t="s">
        <v>160</v>
      </c>
      <c r="C14" s="97">
        <v>1581095.7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6032091.4400000004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12380.47</v>
      </c>
    </row>
    <row r="20" spans="1:3" x14ac:dyDescent="0.2">
      <c r="A20" s="78" t="s">
        <v>476</v>
      </c>
      <c r="B20" s="65" t="s">
        <v>451</v>
      </c>
      <c r="C20" s="97">
        <v>473524.43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173302.05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3098232.74</v>
      </c>
    </row>
    <row r="32" spans="1:3" x14ac:dyDescent="0.2">
      <c r="A32" s="78" t="s">
        <v>469</v>
      </c>
      <c r="B32" s="65" t="s">
        <v>357</v>
      </c>
      <c r="C32" s="97">
        <v>3098232.74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60617310.119999997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workbookViewId="0">
      <selection activeCell="I39" sqref="I39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4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2025-01-20T19:31:15Z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