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PARA FIRMA\"/>
    </mc:Choice>
  </mc:AlternateContent>
  <xr:revisionPtr revIDLastSave="0" documentId="13_ncr:1_{44E1E277-420D-484D-966E-DAFA2F8E4EE6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15" i="4" l="1"/>
  <c r="G15" i="4" s="1"/>
  <c r="D14" i="4"/>
  <c r="G14" i="4" s="1"/>
  <c r="F53" i="4"/>
  <c r="E53" i="4"/>
  <c r="C53" i="4"/>
  <c r="D51" i="4"/>
  <c r="G51" i="4" s="1"/>
  <c r="D49" i="4"/>
  <c r="G49" i="4" s="1"/>
  <c r="D47" i="4"/>
  <c r="G47" i="4" s="1"/>
  <c r="D45" i="4"/>
  <c r="G45" i="4" s="1"/>
  <c r="D43" i="4"/>
  <c r="G43" i="4" s="1"/>
  <c r="D41" i="4"/>
  <c r="G41" i="4" s="1"/>
  <c r="D39" i="4"/>
  <c r="G39" i="4" s="1"/>
  <c r="B53" i="4"/>
  <c r="F31" i="4"/>
  <c r="E31" i="4"/>
  <c r="D29" i="4"/>
  <c r="G29" i="4" s="1"/>
  <c r="D28" i="4"/>
  <c r="G28" i="4" s="1"/>
  <c r="D27" i="4"/>
  <c r="G27" i="4" s="1"/>
  <c r="D26" i="4"/>
  <c r="G26" i="4" s="1"/>
  <c r="C31" i="4"/>
  <c r="B3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7" i="4"/>
  <c r="E17" i="4"/>
  <c r="C17" i="4"/>
  <c r="B17" i="4"/>
  <c r="G31" i="4" l="1"/>
  <c r="G53" i="4"/>
  <c r="D31" i="4"/>
  <c r="D53" i="4"/>
  <c r="G17" i="4"/>
  <c r="D1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43" i="6" l="1"/>
  <c r="G43" i="6" s="1"/>
  <c r="D53" i="6"/>
  <c r="G5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<sst xmlns="http://schemas.openxmlformats.org/spreadsheetml/2006/main" count="221" uniqueCount="147">
  <si>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</si>
  <si>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</si>
  <si>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</si>
  <si>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</si>
  <si>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</si>
  <si>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</si>
  <si>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</si>
  <si>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</si>
  <si>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</si>
  <si>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</si>
  <si>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</si>
  <si>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</si>
  <si>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</si>
  <si>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</si>
  <si>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</si>
  <si>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</si>
  <si>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</si>
  <si>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</si>
  <si>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</si>
  <si>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</si>
  <si>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</si>
  <si>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</si>
  <si>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</si>
  <si>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</si>
  <si>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</si>
  <si>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</si>
  <si>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</si>
  <si>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</si>
  <si>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</si>
  <si>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</si>
  <si>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</si>
  <si>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</si>
  <si>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</si>
  <si>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</si>
  <si>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</si>
  <si>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</si>
  <si>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</si>
  <si>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</si>
  <si>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</si>
  <si>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</si>
  <si>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</si>
  <si>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</si>
  <si>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</si>
  <si>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</si>
  <si>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</si>
  <si>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</si>
  <si>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</si>
  <si>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</si>
  <si>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</si>
  <si>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</si>
  <si>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</si>
  <si>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</si>
  <si>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</si>
  <si>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</si>
  <si>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</si>
  <si>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</si>
  <si>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</si>
  <si>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</si>
  <si>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</si>
  <si>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</si>
  <si>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</si>
  <si>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</si>
  <si>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</si>
  <si>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</si>
  <si>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</si>
  <si>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</si>
  <si>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</si>
  <si>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</si>
  <si>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</si>
  <si>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</si>
  <si>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</si>
  <si>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</si>
  <si>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</si>
  <si>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</si>
  <si>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</si>
  <si>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</si>
  <si>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</si>
  <si>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</si>
  <si>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</si>
  <si>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</si>
  <si>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</si>
  <si>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</si>
  <si>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</si>
  <si>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</si>
  <si>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</si>
  <si>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</si>
  <si>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</si>
  <si>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</si>
  <si>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</si>
  <si>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</si>
  <si>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</si>
  <si>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</si>
  <si>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</si>
  <si>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</si>
  <si>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</si>
  <si>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</si>
  <si>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</si>
  <si>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</si>
  <si>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</si>
  <si>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</si>
  <si>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</si>
  <si>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</si>
  <si>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</si>
  <si>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</si>
  <si>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</si>
  <si>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</si>
  <si>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</si>
  <si>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</si>
  <si>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</si>
  <si>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</si>
  <si>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</si>
  <si>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</si>
  <si>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</si>
  <si>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</si>
  <si>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</si>
  <si>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</si>
  <si>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</si>
  <si>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</si>
  <si>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</si>
  <si>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</si>
  <si>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</si>
  <si>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</si>
  <si>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</si>
  <si>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</si>
  <si>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</si>
  <si>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</si>
  <si>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</si>
  <si>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</si>
  <si>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</si>
  <si>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de Agua Potable y Alcantarillado Municipal de Valle de Santiago
Estado Analítico del Ejercicio del Presupuesto de Egresos
Clasificación por Objeto del Gasto (Capítulo y Concepto)
Del 1 de Enero al 30 de Septiembre de 2024</t>
  </si>
  <si>
    <t>Sistema de Agua Potable y Alcantarillado Municipal de Valle de Santiago
Estado Analítico del Ejercicio del Presupuesto de Egresos
Clasificación Económica (por Tipo de Gasto)
Del 1 de Enero al 30 de Septiembre de 2024</t>
  </si>
  <si>
    <t>31120M42A010000 DIRECCION GENERAL</t>
  </si>
  <si>
    <t>31120M42A020000 COMUNICACION SOCIAL Y CU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</si>
  <si>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</si>
  <si>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</si>
  <si>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</si>
  <si>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</si>
  <si>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</si>
  <si>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</si>
  <si>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</t>
  </si>
  <si>
    <t>Sistema de Agua Potable y Alcantarillado Municipal de Valle de Santiago
Estado Analítico del Ejercicio del Presupuesto de Egresos
Clasificación Administrativa
Del 1 de Enero al 30 de Septiembre de 2024</t>
  </si>
  <si>
    <t>Sistema de Agua Potable y Alcantarillado Municipal de Valle de Santiago
Estado Analítico del Ejercicio del Presupuesto de Egresos
Clasificación Administrativa (Poderes)
Del 1 de Enero al 30 de Septiembre de 2024</t>
  </si>
  <si>
    <t>Sistema de Agua Potable y Alcantarillado Municipal de Valle de Santiago
Estado Analítico del Ejercicio del Presupuesto de Egresos
Clasificación Administrativa (Sector Paraestatal)
Del 1 de Enero al 30 de Septiembre de 2024</t>
  </si>
  <si>
    <t>Sistema de Agua Potable y Alcantarillado Municipal de Valle de Santiago
Estado Analítico del Ejercicio del Presupuesto de Egresos
Clasificación Funcional (Finalidad y Función)
Del 1 de Enero al 30 de Septiembre de 2024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</si>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</sst>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0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4" fontId="6" fillId="0" borderId="6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0" xfId="0" applyAlignment="1" applyProtection="1">
      <alignment horizontal="left" wrapText="1" inden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0" borderId="0" xfId="9" applyFont="1" applyAlignment="1">
      <alignment vertical="center"/>
    </xf>
    <xf numFmtId="0" fontId="6" fillId="0" borderId="12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15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center"/>
      <protection locked="0"/>
    </xf>
    <xf numFmtId="0" fontId="9" fillId="0" borderId="0" xfId="7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6" fillId="2" borderId="10" xfId="9" applyFont="1" applyFill="1" applyBorder="1" applyAlignment="1">
      <alignment vertical="center"/>
    </xf>
    <xf numFmtId="0" fontId="6" fillId="2" borderId="12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5" xfId="0" applyFont="1" applyBorder="1" applyAlignment="1">
      <alignment horizontal="left" indent="1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2" fillId="0" borderId="1" xfId="0" applyFont="1" applyBorder="1"/>
    <xf numFmtId="0" fontId="2" fillId="0" borderId="12" xfId="0" applyFont="1" applyBorder="1"/>
    <xf numFmtId="0" fontId="2" fillId="0" borderId="15" xfId="0" applyFont="1" applyBorder="1"/>
    <xf numFmtId="0" fontId="2" fillId="0" borderId="10" xfId="9" applyFont="1" applyBorder="1" applyAlignment="1">
      <alignment horizontal="left" vertical="center" indent="1"/>
    </xf>
    <xf numFmtId="0" fontId="2" fillId="0" borderId="12" xfId="0" applyFont="1" applyBorder="1" applyAlignment="1" applyProtection="1">
      <alignment horizontal="left" indent="1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2" fillId="0" borderId="1" xfId="0" applyFont="1" applyBorder="1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2352674</xdr:colOff>
      <xdr:row>0</xdr:row>
      <xdr:rowOff>542925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4E80D6A1-9D1F-44EF-B875-CF1AA5FC6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52674" cy="542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2352674</xdr:colOff>
      <xdr:row>0</xdr:row>
      <xdr:rowOff>542925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A4F5D109-B58B-4E86-86C0-BD0F42E5A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52674" cy="542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2352674</xdr:colOff>
      <xdr:row>0</xdr:row>
      <xdr:rowOff>542925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796C55CF-4E13-4EAC-B830-942198B60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52674" cy="542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2352674</xdr:colOff>
      <xdr:row>0</xdr:row>
      <xdr:rowOff>542925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2BD06AB5-9E14-42EB-945A-A2B4A1EBD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52674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showGridLines="0" topLeftCell="A52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3" t="s">
        <v>129</v>
      </c>
      <c r="B1" s="29"/>
      <c r="C1" s="29"/>
      <c r="D1" s="29"/>
      <c r="E1" s="29"/>
      <c r="F1" s="29"/>
      <c r="G1" s="30"/>
    </row>
    <row r="2" spans="1:8" x14ac:dyDescent="0.2">
      <c r="A2" s="42"/>
      <c r="B2" s="19"/>
      <c r="C2" s="20"/>
      <c r="D2" s="17" t="s">
        <v>57</v>
      </c>
      <c r="E2" s="20"/>
      <c r="F2" s="21"/>
      <c r="G2" s="31" t="s">
        <v>56</v>
      </c>
    </row>
    <row r="3" spans="1:8" ht="24.95" customHeight="1" x14ac:dyDescent="0.2">
      <c r="A3" s="43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2"/>
    </row>
    <row r="4" spans="1:8" x14ac:dyDescent="0.2">
      <c r="A4" s="4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4" t="s">
        <v>58</v>
      </c>
      <c r="B5" s="9">
        <f>SUM(B6:B12)</f>
        <v>31632893.899999999</v>
      </c>
      <c r="C5" s="9">
        <f>SUM(C6:C12)</f>
        <v>370000</v>
      </c>
      <c r="D5" s="9">
        <f>B5+C5</f>
        <v>32002893.899999999</v>
      </c>
      <c r="E5" s="9">
        <f>SUM(E6:E12)</f>
        <v>18414738.400000002</v>
      </c>
      <c r="F5" s="9">
        <f>SUM(F6:F12)</f>
        <v>18414738.400000002</v>
      </c>
      <c r="G5" s="9">
        <f>D5-E5</f>
        <v>13588155.499999996</v>
      </c>
    </row>
    <row r="6" spans="1:8" x14ac:dyDescent="0.2">
      <c r="A6" s="45" t="s">
        <v>62</v>
      </c>
      <c r="B6" s="4">
        <v>19724379.52</v>
      </c>
      <c r="C6" s="4">
        <v>-10639</v>
      </c>
      <c r="D6" s="4">
        <f t="shared" ref="D6:D69" si="0">B6+C6</f>
        <v>19713740.52</v>
      </c>
      <c r="E6" s="4">
        <v>13432719.91</v>
      </c>
      <c r="F6" s="4">
        <v>13432719.91</v>
      </c>
      <c r="G6" s="4">
        <f t="shared" ref="G6:G69" si="1">D6-E6</f>
        <v>6281020.6099999994</v>
      </c>
      <c r="H6" s="7">
        <v>1100</v>
      </c>
    </row>
    <row r="7" spans="1:8" x14ac:dyDescent="0.2">
      <c r="A7" s="45" t="s">
        <v>63</v>
      </c>
      <c r="B7" s="4">
        <v>0</v>
      </c>
      <c r="C7" s="4">
        <v>0</v>
      </c>
      <c r="D7" s="4">
        <f t="shared" si="0"/>
        <v>0</v>
      </c>
      <c r="E7" s="4">
        <v>0</v>
      </c>
      <c r="F7" s="4">
        <v>0</v>
      </c>
      <c r="G7" s="4">
        <f t="shared" si="1"/>
        <v>0</v>
      </c>
      <c r="H7" s="7">
        <v>1200</v>
      </c>
    </row>
    <row r="8" spans="1:8" x14ac:dyDescent="0.2">
      <c r="A8" s="45" t="s">
        <v>64</v>
      </c>
      <c r="B8" s="4">
        <v>4584867.63</v>
      </c>
      <c r="C8" s="4">
        <v>10639</v>
      </c>
      <c r="D8" s="4">
        <f t="shared" si="0"/>
        <v>4595506.63</v>
      </c>
      <c r="E8" s="4">
        <v>1151509.8899999999</v>
      </c>
      <c r="F8" s="4">
        <v>1151509.8899999999</v>
      </c>
      <c r="G8" s="4">
        <f t="shared" si="1"/>
        <v>3443996.74</v>
      </c>
      <c r="H8" s="7">
        <v>1300</v>
      </c>
    </row>
    <row r="9" spans="1:8" x14ac:dyDescent="0.2">
      <c r="A9" s="45" t="s">
        <v>33</v>
      </c>
      <c r="B9" s="4">
        <v>5057269.03</v>
      </c>
      <c r="C9" s="4">
        <v>0</v>
      </c>
      <c r="D9" s="4">
        <f t="shared" si="0"/>
        <v>5057269.03</v>
      </c>
      <c r="E9" s="4">
        <v>2822616</v>
      </c>
      <c r="F9" s="4">
        <v>2822616</v>
      </c>
      <c r="G9" s="4">
        <f t="shared" si="1"/>
        <v>2234653.0300000003</v>
      </c>
      <c r="H9" s="7">
        <v>1400</v>
      </c>
    </row>
    <row r="10" spans="1:8" x14ac:dyDescent="0.2">
      <c r="A10" s="45" t="s">
        <v>65</v>
      </c>
      <c r="B10" s="4">
        <v>2266377.7200000002</v>
      </c>
      <c r="C10" s="4">
        <v>370000</v>
      </c>
      <c r="D10" s="4">
        <f t="shared" si="0"/>
        <v>2636377.7200000002</v>
      </c>
      <c r="E10" s="4">
        <v>1007892.6</v>
      </c>
      <c r="F10" s="4">
        <v>1007892.6</v>
      </c>
      <c r="G10" s="4">
        <f t="shared" si="1"/>
        <v>1628485.12</v>
      </c>
      <c r="H10" s="7">
        <v>1500</v>
      </c>
    </row>
    <row r="11" spans="1:8" x14ac:dyDescent="0.2">
      <c r="A11" s="45" t="s">
        <v>34</v>
      </c>
      <c r="B11" s="4">
        <v>0</v>
      </c>
      <c r="C11" s="4">
        <v>0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  <c r="H11" s="7">
        <v>1600</v>
      </c>
    </row>
    <row r="12" spans="1:8" x14ac:dyDescent="0.2">
      <c r="A12" s="45" t="s">
        <v>66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  <c r="H12" s="7">
        <v>1700</v>
      </c>
    </row>
    <row r="13" spans="1:8" x14ac:dyDescent="0.2">
      <c r="A13" s="14" t="s">
        <v>123</v>
      </c>
      <c r="B13" s="10">
        <f>SUM(B14:B22)</f>
        <v>10154413.939999999</v>
      </c>
      <c r="C13" s="10">
        <f>SUM(C14:C22)</f>
        <v>172718</v>
      </c>
      <c r="D13" s="10">
        <f t="shared" si="0"/>
        <v>10327131.939999999</v>
      </c>
      <c r="E13" s="10">
        <f>SUM(E14:E22)</f>
        <v>5192749.3</v>
      </c>
      <c r="F13" s="10">
        <f>SUM(F14:F22)</f>
        <v>5192749.3</v>
      </c>
      <c r="G13" s="10">
        <f t="shared" si="1"/>
        <v>5134382.6399999997</v>
      </c>
      <c r="H13" s="15">
        <v>0</v>
      </c>
    </row>
    <row r="14" spans="1:8" x14ac:dyDescent="0.2">
      <c r="A14" s="45" t="s">
        <v>67</v>
      </c>
      <c r="B14" s="4">
        <v>394942.9</v>
      </c>
      <c r="C14" s="4">
        <v>-55000</v>
      </c>
      <c r="D14" s="4">
        <f t="shared" si="0"/>
        <v>339942.9</v>
      </c>
      <c r="E14" s="4">
        <v>238200.57</v>
      </c>
      <c r="F14" s="4">
        <v>238200.57</v>
      </c>
      <c r="G14" s="4">
        <f t="shared" si="1"/>
        <v>101742.33000000002</v>
      </c>
      <c r="H14" s="7">
        <v>2100</v>
      </c>
    </row>
    <row r="15" spans="1:8" x14ac:dyDescent="0.2">
      <c r="A15" s="45" t="s">
        <v>68</v>
      </c>
      <c r="B15" s="4">
        <v>90480</v>
      </c>
      <c r="C15" s="4">
        <v>-5000</v>
      </c>
      <c r="D15" s="4">
        <f t="shared" si="0"/>
        <v>85480</v>
      </c>
      <c r="E15" s="4">
        <v>71190.13</v>
      </c>
      <c r="F15" s="4">
        <v>71190.13</v>
      </c>
      <c r="G15" s="4">
        <f t="shared" si="1"/>
        <v>14289.869999999995</v>
      </c>
      <c r="H15" s="7">
        <v>2200</v>
      </c>
    </row>
    <row r="16" spans="1:8" x14ac:dyDescent="0.2">
      <c r="A16" s="45" t="s">
        <v>69</v>
      </c>
      <c r="B16" s="4">
        <v>2005224.43</v>
      </c>
      <c r="C16" s="4">
        <v>-192000</v>
      </c>
      <c r="D16" s="4">
        <f t="shared" si="0"/>
        <v>1813224.43</v>
      </c>
      <c r="E16" s="4">
        <v>826281.01</v>
      </c>
      <c r="F16" s="4">
        <v>826281.01</v>
      </c>
      <c r="G16" s="4">
        <f t="shared" si="1"/>
        <v>986943.41999999993</v>
      </c>
      <c r="H16" s="7">
        <v>2300</v>
      </c>
    </row>
    <row r="17" spans="1:8" x14ac:dyDescent="0.2">
      <c r="A17" s="45" t="s">
        <v>70</v>
      </c>
      <c r="B17" s="4">
        <v>4972885.92</v>
      </c>
      <c r="C17" s="4">
        <v>272718</v>
      </c>
      <c r="D17" s="4">
        <f t="shared" si="0"/>
        <v>5245603.92</v>
      </c>
      <c r="E17" s="4">
        <v>2510453.9900000002</v>
      </c>
      <c r="F17" s="4">
        <v>2510453.9900000002</v>
      </c>
      <c r="G17" s="4">
        <f t="shared" si="1"/>
        <v>2735149.9299999997</v>
      </c>
      <c r="H17" s="7">
        <v>2400</v>
      </c>
    </row>
    <row r="18" spans="1:8" x14ac:dyDescent="0.2">
      <c r="A18" s="45" t="s">
        <v>71</v>
      </c>
      <c r="B18" s="4">
        <v>586480</v>
      </c>
      <c r="C18" s="4">
        <v>-115000</v>
      </c>
      <c r="D18" s="4">
        <f t="shared" si="0"/>
        <v>471480</v>
      </c>
      <c r="E18" s="4">
        <v>260885.53</v>
      </c>
      <c r="F18" s="4">
        <v>260885.53</v>
      </c>
      <c r="G18" s="4">
        <f t="shared" si="1"/>
        <v>210594.47</v>
      </c>
      <c r="H18" s="7">
        <v>2500</v>
      </c>
    </row>
    <row r="19" spans="1:8" x14ac:dyDescent="0.2">
      <c r="A19" s="45" t="s">
        <v>72</v>
      </c>
      <c r="B19" s="4">
        <v>1514499.38</v>
      </c>
      <c r="C19" s="4">
        <v>-40000</v>
      </c>
      <c r="D19" s="4">
        <f t="shared" si="0"/>
        <v>1474499.38</v>
      </c>
      <c r="E19" s="4">
        <v>974425.28</v>
      </c>
      <c r="F19" s="4">
        <v>974425.28</v>
      </c>
      <c r="G19" s="4">
        <f t="shared" si="1"/>
        <v>500074.09999999986</v>
      </c>
      <c r="H19" s="7">
        <v>2600</v>
      </c>
    </row>
    <row r="20" spans="1:8" x14ac:dyDescent="0.2">
      <c r="A20" s="45" t="s">
        <v>73</v>
      </c>
      <c r="B20" s="4">
        <v>351840</v>
      </c>
      <c r="C20" s="4">
        <v>222000</v>
      </c>
      <c r="D20" s="4">
        <f t="shared" si="0"/>
        <v>573840</v>
      </c>
      <c r="E20" s="4">
        <v>184291.93</v>
      </c>
      <c r="F20" s="4">
        <v>184291.93</v>
      </c>
      <c r="G20" s="4">
        <f t="shared" si="1"/>
        <v>389548.07</v>
      </c>
      <c r="H20" s="7">
        <v>2700</v>
      </c>
    </row>
    <row r="21" spans="1:8" x14ac:dyDescent="0.2">
      <c r="A21" s="45" t="s">
        <v>74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7">
        <v>2800</v>
      </c>
    </row>
    <row r="22" spans="1:8" x14ac:dyDescent="0.2">
      <c r="A22" s="45" t="s">
        <v>75</v>
      </c>
      <c r="B22" s="4">
        <v>238061.31</v>
      </c>
      <c r="C22" s="4">
        <v>85000</v>
      </c>
      <c r="D22" s="4">
        <f t="shared" si="0"/>
        <v>323061.31</v>
      </c>
      <c r="E22" s="4">
        <v>127020.86</v>
      </c>
      <c r="F22" s="4">
        <v>127020.86</v>
      </c>
      <c r="G22" s="4">
        <f t="shared" si="1"/>
        <v>196040.45</v>
      </c>
      <c r="H22" s="7">
        <v>2900</v>
      </c>
    </row>
    <row r="23" spans="1:8" x14ac:dyDescent="0.2">
      <c r="A23" s="14" t="s">
        <v>59</v>
      </c>
      <c r="B23" s="10">
        <f>SUM(B24:B32)</f>
        <v>23319658.900000002</v>
      </c>
      <c r="C23" s="10">
        <f>SUM(C24:C32)</f>
        <v>1392140</v>
      </c>
      <c r="D23" s="10">
        <f t="shared" si="0"/>
        <v>24711798.900000002</v>
      </c>
      <c r="E23" s="10">
        <f>SUM(E24:E32)</f>
        <v>14172091.039999999</v>
      </c>
      <c r="F23" s="10">
        <f>SUM(F24:F32)</f>
        <v>14172091.039999999</v>
      </c>
      <c r="G23" s="10">
        <f t="shared" si="1"/>
        <v>10539707.860000003</v>
      </c>
      <c r="H23" s="15">
        <v>0</v>
      </c>
    </row>
    <row r="24" spans="1:8" x14ac:dyDescent="0.2">
      <c r="A24" s="45" t="s">
        <v>76</v>
      </c>
      <c r="B24" s="4">
        <v>11600876.6</v>
      </c>
      <c r="C24" s="4">
        <v>-128000</v>
      </c>
      <c r="D24" s="4">
        <f t="shared" si="0"/>
        <v>11472876.6</v>
      </c>
      <c r="E24" s="4">
        <v>7636305.6299999999</v>
      </c>
      <c r="F24" s="4">
        <v>7636305.6299999999</v>
      </c>
      <c r="G24" s="4">
        <f t="shared" si="1"/>
        <v>3836570.9699999997</v>
      </c>
      <c r="H24" s="7">
        <v>3100</v>
      </c>
    </row>
    <row r="25" spans="1:8" x14ac:dyDescent="0.2">
      <c r="A25" s="45" t="s">
        <v>77</v>
      </c>
      <c r="B25" s="4">
        <v>468000</v>
      </c>
      <c r="C25" s="4">
        <v>500000</v>
      </c>
      <c r="D25" s="4">
        <f t="shared" si="0"/>
        <v>968000</v>
      </c>
      <c r="E25" s="4">
        <v>311550</v>
      </c>
      <c r="F25" s="4">
        <v>311550</v>
      </c>
      <c r="G25" s="4">
        <f t="shared" si="1"/>
        <v>656450</v>
      </c>
      <c r="H25" s="7">
        <v>3200</v>
      </c>
    </row>
    <row r="26" spans="1:8" x14ac:dyDescent="0.2">
      <c r="A26" s="45" t="s">
        <v>78</v>
      </c>
      <c r="B26" s="4">
        <v>3225922.14</v>
      </c>
      <c r="C26" s="4">
        <v>587340</v>
      </c>
      <c r="D26" s="4">
        <f t="shared" si="0"/>
        <v>3813262.14</v>
      </c>
      <c r="E26" s="4">
        <v>2056828.17</v>
      </c>
      <c r="F26" s="4">
        <v>2056828.17</v>
      </c>
      <c r="G26" s="4">
        <f t="shared" si="1"/>
        <v>1756433.9700000002</v>
      </c>
      <c r="H26" s="7">
        <v>3300</v>
      </c>
    </row>
    <row r="27" spans="1:8" x14ac:dyDescent="0.2">
      <c r="A27" s="45" t="s">
        <v>79</v>
      </c>
      <c r="B27" s="4">
        <v>368000</v>
      </c>
      <c r="C27" s="4">
        <v>420000</v>
      </c>
      <c r="D27" s="4">
        <f t="shared" si="0"/>
        <v>788000</v>
      </c>
      <c r="E27" s="4">
        <v>401874.07</v>
      </c>
      <c r="F27" s="4">
        <v>401874.07</v>
      </c>
      <c r="G27" s="4">
        <f t="shared" si="1"/>
        <v>386125.93</v>
      </c>
      <c r="H27" s="7">
        <v>3400</v>
      </c>
    </row>
    <row r="28" spans="1:8" x14ac:dyDescent="0.2">
      <c r="A28" s="45" t="s">
        <v>80</v>
      </c>
      <c r="B28" s="4">
        <v>3362126.86</v>
      </c>
      <c r="C28" s="4">
        <v>-24000</v>
      </c>
      <c r="D28" s="4">
        <f t="shared" si="0"/>
        <v>3338126.86</v>
      </c>
      <c r="E28" s="4">
        <v>2020091.9</v>
      </c>
      <c r="F28" s="4">
        <v>2020091.9</v>
      </c>
      <c r="G28" s="4">
        <f t="shared" si="1"/>
        <v>1318034.96</v>
      </c>
      <c r="H28" s="7">
        <v>3500</v>
      </c>
    </row>
    <row r="29" spans="1:8" x14ac:dyDescent="0.2">
      <c r="A29" s="45" t="s">
        <v>81</v>
      </c>
      <c r="B29" s="4">
        <v>145600</v>
      </c>
      <c r="C29" s="4">
        <v>0</v>
      </c>
      <c r="D29" s="4">
        <f t="shared" si="0"/>
        <v>145600</v>
      </c>
      <c r="E29" s="4">
        <v>92100</v>
      </c>
      <c r="F29" s="4">
        <v>92100</v>
      </c>
      <c r="G29" s="4">
        <f t="shared" si="1"/>
        <v>53500</v>
      </c>
      <c r="H29" s="7">
        <v>3600</v>
      </c>
    </row>
    <row r="30" spans="1:8" x14ac:dyDescent="0.2">
      <c r="A30" s="45" t="s">
        <v>82</v>
      </c>
      <c r="B30" s="4">
        <v>105200</v>
      </c>
      <c r="C30" s="4">
        <v>-3200</v>
      </c>
      <c r="D30" s="4">
        <f t="shared" si="0"/>
        <v>102000</v>
      </c>
      <c r="E30" s="4">
        <v>62249.95</v>
      </c>
      <c r="F30" s="4">
        <v>62249.95</v>
      </c>
      <c r="G30" s="4">
        <f t="shared" si="1"/>
        <v>39750.050000000003</v>
      </c>
      <c r="H30" s="7">
        <v>3700</v>
      </c>
    </row>
    <row r="31" spans="1:8" x14ac:dyDescent="0.2">
      <c r="A31" s="45" t="s">
        <v>83</v>
      </c>
      <c r="B31" s="4">
        <v>102960</v>
      </c>
      <c r="C31" s="4">
        <v>0</v>
      </c>
      <c r="D31" s="4">
        <f t="shared" si="0"/>
        <v>102960</v>
      </c>
      <c r="E31" s="4">
        <v>41153.78</v>
      </c>
      <c r="F31" s="4">
        <v>41153.78</v>
      </c>
      <c r="G31" s="4">
        <f t="shared" si="1"/>
        <v>61806.22</v>
      </c>
      <c r="H31" s="7">
        <v>3800</v>
      </c>
    </row>
    <row r="32" spans="1:8" x14ac:dyDescent="0.2">
      <c r="A32" s="45" t="s">
        <v>18</v>
      </c>
      <c r="B32" s="4">
        <v>3940973.3</v>
      </c>
      <c r="C32" s="4">
        <v>40000</v>
      </c>
      <c r="D32" s="4">
        <f t="shared" si="0"/>
        <v>3980973.3</v>
      </c>
      <c r="E32" s="4">
        <v>1549937.54</v>
      </c>
      <c r="F32" s="4">
        <v>1549937.54</v>
      </c>
      <c r="G32" s="4">
        <f t="shared" si="1"/>
        <v>2431035.7599999998</v>
      </c>
      <c r="H32" s="7">
        <v>3900</v>
      </c>
    </row>
    <row r="33" spans="1:8" x14ac:dyDescent="0.2">
      <c r="A33" s="14" t="s">
        <v>124</v>
      </c>
      <c r="B33" s="10">
        <f>SUM(B34:B42)</f>
        <v>410208</v>
      </c>
      <c r="C33" s="10">
        <f>SUM(C34:C42)</f>
        <v>-50000</v>
      </c>
      <c r="D33" s="10">
        <f t="shared" si="0"/>
        <v>360208</v>
      </c>
      <c r="E33" s="10">
        <f>SUM(E34:E42)</f>
        <v>228300</v>
      </c>
      <c r="F33" s="10">
        <f>SUM(F34:F42)</f>
        <v>228300</v>
      </c>
      <c r="G33" s="10">
        <f t="shared" si="1"/>
        <v>131908</v>
      </c>
      <c r="H33" s="15">
        <v>0</v>
      </c>
    </row>
    <row r="34" spans="1:8" x14ac:dyDescent="0.2">
      <c r="A34" s="45" t="s">
        <v>84</v>
      </c>
      <c r="B34" s="4">
        <v>26208</v>
      </c>
      <c r="C34" s="4">
        <v>0</v>
      </c>
      <c r="D34" s="4">
        <f t="shared" si="0"/>
        <v>26208</v>
      </c>
      <c r="E34" s="4">
        <v>18000</v>
      </c>
      <c r="F34" s="4">
        <v>18000</v>
      </c>
      <c r="G34" s="4">
        <f t="shared" si="1"/>
        <v>8208</v>
      </c>
      <c r="H34" s="7">
        <v>4100</v>
      </c>
    </row>
    <row r="35" spans="1:8" x14ac:dyDescent="0.2">
      <c r="A35" s="45" t="s">
        <v>85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7">
        <v>4200</v>
      </c>
    </row>
    <row r="36" spans="1:8" x14ac:dyDescent="0.2">
      <c r="A36" s="45" t="s">
        <v>86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7">
        <v>4300</v>
      </c>
    </row>
    <row r="37" spans="1:8" x14ac:dyDescent="0.2">
      <c r="A37" s="45" t="s">
        <v>87</v>
      </c>
      <c r="B37" s="4">
        <v>384000</v>
      </c>
      <c r="C37" s="4">
        <v>-50000</v>
      </c>
      <c r="D37" s="4">
        <f t="shared" si="0"/>
        <v>334000</v>
      </c>
      <c r="E37" s="4">
        <v>210300</v>
      </c>
      <c r="F37" s="4">
        <v>210300</v>
      </c>
      <c r="G37" s="4">
        <f t="shared" si="1"/>
        <v>123700</v>
      </c>
      <c r="H37" s="7">
        <v>4400</v>
      </c>
    </row>
    <row r="38" spans="1:8" x14ac:dyDescent="0.2">
      <c r="A38" s="45" t="s">
        <v>39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7">
        <v>4500</v>
      </c>
    </row>
    <row r="39" spans="1:8" x14ac:dyDescent="0.2">
      <c r="A39" s="45" t="s">
        <v>88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7">
        <v>4600</v>
      </c>
    </row>
    <row r="40" spans="1:8" x14ac:dyDescent="0.2">
      <c r="A40" s="45" t="s">
        <v>89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7">
        <v>4700</v>
      </c>
    </row>
    <row r="41" spans="1:8" x14ac:dyDescent="0.2">
      <c r="A41" s="45" t="s">
        <v>35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7">
        <v>4800</v>
      </c>
    </row>
    <row r="42" spans="1:8" x14ac:dyDescent="0.2">
      <c r="A42" s="45" t="s">
        <v>90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7">
        <v>4900</v>
      </c>
    </row>
    <row r="43" spans="1:8" x14ac:dyDescent="0.2">
      <c r="A43" s="14" t="s">
        <v>125</v>
      </c>
      <c r="B43" s="10">
        <f>SUM(B44:B52)</f>
        <v>4372071.0999999996</v>
      </c>
      <c r="C43" s="10">
        <f>SUM(C44:C52)</f>
        <v>-80718</v>
      </c>
      <c r="D43" s="10">
        <f t="shared" si="0"/>
        <v>4291353.0999999996</v>
      </c>
      <c r="E43" s="10">
        <f>SUM(E44:E52)</f>
        <v>3113310.5</v>
      </c>
      <c r="F43" s="10">
        <f>SUM(F44:F52)</f>
        <v>3113310.5</v>
      </c>
      <c r="G43" s="10">
        <f t="shared" si="1"/>
        <v>1178042.5999999996</v>
      </c>
      <c r="H43" s="15">
        <v>0</v>
      </c>
    </row>
    <row r="44" spans="1:8" x14ac:dyDescent="0.2">
      <c r="A44" s="46" t="s">
        <v>91</v>
      </c>
      <c r="B44" s="4">
        <v>395526.58</v>
      </c>
      <c r="C44" s="4">
        <v>-56718</v>
      </c>
      <c r="D44" s="4">
        <f t="shared" si="0"/>
        <v>338808.58</v>
      </c>
      <c r="E44" s="4">
        <v>227838.39</v>
      </c>
      <c r="F44" s="4">
        <v>227838.39</v>
      </c>
      <c r="G44" s="4">
        <f t="shared" si="1"/>
        <v>110970.19</v>
      </c>
      <c r="H44" s="7">
        <v>5100</v>
      </c>
    </row>
    <row r="45" spans="1:8" x14ac:dyDescent="0.2">
      <c r="A45" s="45" t="s">
        <v>92</v>
      </c>
      <c r="B45" s="4">
        <v>35000</v>
      </c>
      <c r="C45" s="4">
        <v>-20000</v>
      </c>
      <c r="D45" s="4">
        <f t="shared" si="0"/>
        <v>15000</v>
      </c>
      <c r="E45" s="4">
        <v>6239</v>
      </c>
      <c r="F45" s="4">
        <v>6239</v>
      </c>
      <c r="G45" s="4">
        <f t="shared" si="1"/>
        <v>8761</v>
      </c>
      <c r="H45" s="7">
        <v>5200</v>
      </c>
    </row>
    <row r="46" spans="1:8" x14ac:dyDescent="0.2">
      <c r="A46" s="45" t="s">
        <v>93</v>
      </c>
      <c r="B46" s="4">
        <v>60000</v>
      </c>
      <c r="C46" s="4">
        <v>132000</v>
      </c>
      <c r="D46" s="4">
        <f t="shared" si="0"/>
        <v>192000</v>
      </c>
      <c r="E46" s="4">
        <v>41790</v>
      </c>
      <c r="F46" s="4">
        <v>41790</v>
      </c>
      <c r="G46" s="4">
        <f t="shared" si="1"/>
        <v>150210</v>
      </c>
      <c r="H46" s="7">
        <v>5300</v>
      </c>
    </row>
    <row r="47" spans="1:8" x14ac:dyDescent="0.2">
      <c r="A47" s="45" t="s">
        <v>94</v>
      </c>
      <c r="B47" s="4">
        <v>1499360</v>
      </c>
      <c r="C47" s="4">
        <v>106000</v>
      </c>
      <c r="D47" s="4">
        <f t="shared" si="0"/>
        <v>1605360</v>
      </c>
      <c r="E47" s="4">
        <v>1456497.42</v>
      </c>
      <c r="F47" s="4">
        <v>1456497.42</v>
      </c>
      <c r="G47" s="4">
        <f t="shared" si="1"/>
        <v>148862.58000000007</v>
      </c>
      <c r="H47" s="7">
        <v>5400</v>
      </c>
    </row>
    <row r="48" spans="1:8" x14ac:dyDescent="0.2">
      <c r="A48" s="45" t="s">
        <v>95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7">
        <v>5500</v>
      </c>
    </row>
    <row r="49" spans="1:8" x14ac:dyDescent="0.2">
      <c r="A49" s="45" t="s">
        <v>96</v>
      </c>
      <c r="B49" s="4">
        <v>2309384.52</v>
      </c>
      <c r="C49" s="4">
        <v>-186500</v>
      </c>
      <c r="D49" s="4">
        <f t="shared" si="0"/>
        <v>2122884.52</v>
      </c>
      <c r="E49" s="4">
        <v>1380945.69</v>
      </c>
      <c r="F49" s="4">
        <v>1380945.69</v>
      </c>
      <c r="G49" s="4">
        <f t="shared" si="1"/>
        <v>741938.83000000007</v>
      </c>
      <c r="H49" s="7">
        <v>5600</v>
      </c>
    </row>
    <row r="50" spans="1:8" x14ac:dyDescent="0.2">
      <c r="A50" s="45" t="s">
        <v>97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7">
        <v>5700</v>
      </c>
    </row>
    <row r="51" spans="1:8" x14ac:dyDescent="0.2">
      <c r="A51" s="45" t="s">
        <v>98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  <c r="H51" s="7">
        <v>5800</v>
      </c>
    </row>
    <row r="52" spans="1:8" x14ac:dyDescent="0.2">
      <c r="A52" s="45" t="s">
        <v>99</v>
      </c>
      <c r="B52" s="4">
        <v>72800</v>
      </c>
      <c r="C52" s="4">
        <v>-55500</v>
      </c>
      <c r="D52" s="4">
        <f t="shared" si="0"/>
        <v>17300</v>
      </c>
      <c r="E52" s="4">
        <v>0</v>
      </c>
      <c r="F52" s="4">
        <v>0</v>
      </c>
      <c r="G52" s="4">
        <f t="shared" si="1"/>
        <v>17300</v>
      </c>
      <c r="H52" s="7">
        <v>5900</v>
      </c>
    </row>
    <row r="53" spans="1:8" x14ac:dyDescent="0.2">
      <c r="A53" s="14" t="s">
        <v>60</v>
      </c>
      <c r="B53" s="10">
        <f>SUM(B54:B56)</f>
        <v>3686809.58</v>
      </c>
      <c r="C53" s="10">
        <f>SUM(C54:C56)</f>
        <v>800000</v>
      </c>
      <c r="D53" s="10">
        <f t="shared" si="0"/>
        <v>4486809.58</v>
      </c>
      <c r="E53" s="10">
        <f>SUM(E54:E56)</f>
        <v>473524.43</v>
      </c>
      <c r="F53" s="10">
        <f>SUM(F54:F56)</f>
        <v>473524.43</v>
      </c>
      <c r="G53" s="10">
        <f t="shared" si="1"/>
        <v>4013285.15</v>
      </c>
      <c r="H53" s="15">
        <v>0</v>
      </c>
    </row>
    <row r="54" spans="1:8" x14ac:dyDescent="0.2">
      <c r="A54" s="45" t="s">
        <v>100</v>
      </c>
      <c r="B54" s="4">
        <v>3686809.58</v>
      </c>
      <c r="C54" s="4">
        <v>620000</v>
      </c>
      <c r="D54" s="4">
        <f t="shared" si="0"/>
        <v>4306809.58</v>
      </c>
      <c r="E54" s="4">
        <v>473524.43</v>
      </c>
      <c r="F54" s="4">
        <v>473524.43</v>
      </c>
      <c r="G54" s="4">
        <f t="shared" si="1"/>
        <v>3833285.15</v>
      </c>
      <c r="H54" s="7">
        <v>6100</v>
      </c>
    </row>
    <row r="55" spans="1:8" x14ac:dyDescent="0.2">
      <c r="A55" s="45" t="s">
        <v>101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  <c r="H55" s="7">
        <v>6200</v>
      </c>
    </row>
    <row r="56" spans="1:8" x14ac:dyDescent="0.2">
      <c r="A56" s="45" t="s">
        <v>102</v>
      </c>
      <c r="B56" s="4">
        <v>0</v>
      </c>
      <c r="C56" s="4">
        <v>180000</v>
      </c>
      <c r="D56" s="4">
        <f t="shared" si="0"/>
        <v>180000</v>
      </c>
      <c r="E56" s="4">
        <v>0</v>
      </c>
      <c r="F56" s="4">
        <v>0</v>
      </c>
      <c r="G56" s="4">
        <f t="shared" si="1"/>
        <v>180000</v>
      </c>
      <c r="H56" s="7">
        <v>6300</v>
      </c>
    </row>
    <row r="57" spans="1:8" x14ac:dyDescent="0.2">
      <c r="A57" s="14" t="s">
        <v>126</v>
      </c>
      <c r="B57" s="10">
        <f>SUM(B58:B64)</f>
        <v>0</v>
      </c>
      <c r="C57" s="10">
        <f>SUM(C58:C64)</f>
        <v>0</v>
      </c>
      <c r="D57" s="10">
        <f t="shared" si="0"/>
        <v>0</v>
      </c>
      <c r="E57" s="10">
        <f>SUM(E58:E64)</f>
        <v>0</v>
      </c>
      <c r="F57" s="10">
        <f>SUM(F58:F64)</f>
        <v>0</v>
      </c>
      <c r="G57" s="10">
        <f t="shared" si="1"/>
        <v>0</v>
      </c>
      <c r="H57" s="15">
        <v>0</v>
      </c>
    </row>
    <row r="58" spans="1:8" x14ac:dyDescent="0.2">
      <c r="A58" s="45" t="s">
        <v>103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7">
        <v>7100</v>
      </c>
    </row>
    <row r="59" spans="1:8" x14ac:dyDescent="0.2">
      <c r="A59" s="45" t="s">
        <v>104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7">
        <v>7200</v>
      </c>
    </row>
    <row r="60" spans="1:8" x14ac:dyDescent="0.2">
      <c r="A60" s="45" t="s">
        <v>105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7">
        <v>7300</v>
      </c>
    </row>
    <row r="61" spans="1:8" x14ac:dyDescent="0.2">
      <c r="A61" s="45" t="s">
        <v>106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7">
        <v>7400</v>
      </c>
    </row>
    <row r="62" spans="1:8" x14ac:dyDescent="0.2">
      <c r="A62" s="45" t="s">
        <v>107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7">
        <v>7500</v>
      </c>
    </row>
    <row r="63" spans="1:8" x14ac:dyDescent="0.2">
      <c r="A63" s="45" t="s">
        <v>108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7">
        <v>7600</v>
      </c>
    </row>
    <row r="64" spans="1:8" x14ac:dyDescent="0.2">
      <c r="A64" s="45" t="s">
        <v>109</v>
      </c>
      <c r="B64" s="4">
        <v>0</v>
      </c>
      <c r="C64" s="4">
        <v>0</v>
      </c>
      <c r="D64" s="4">
        <f t="shared" si="0"/>
        <v>0</v>
      </c>
      <c r="E64" s="4">
        <v>0</v>
      </c>
      <c r="F64" s="4">
        <v>0</v>
      </c>
      <c r="G64" s="4">
        <f t="shared" si="1"/>
        <v>0</v>
      </c>
      <c r="H64" s="7">
        <v>7900</v>
      </c>
    </row>
    <row r="65" spans="1:8" x14ac:dyDescent="0.2">
      <c r="A65" s="14" t="s">
        <v>127</v>
      </c>
      <c r="B65" s="10">
        <f>SUM(B66:B68)</f>
        <v>0</v>
      </c>
      <c r="C65" s="10">
        <f>SUM(C66:C68)</f>
        <v>0</v>
      </c>
      <c r="D65" s="10">
        <f t="shared" si="0"/>
        <v>0</v>
      </c>
      <c r="E65" s="10">
        <f>SUM(E66:E68)</f>
        <v>0</v>
      </c>
      <c r="F65" s="10">
        <f>SUM(F66:F68)</f>
        <v>0</v>
      </c>
      <c r="G65" s="10">
        <f t="shared" si="1"/>
        <v>0</v>
      </c>
      <c r="H65" s="15">
        <v>0</v>
      </c>
    </row>
    <row r="66" spans="1:8" x14ac:dyDescent="0.2">
      <c r="A66" s="45" t="s">
        <v>36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7">
        <v>8100</v>
      </c>
    </row>
    <row r="67" spans="1:8" x14ac:dyDescent="0.2">
      <c r="A67" s="45" t="s">
        <v>37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7">
        <v>8300</v>
      </c>
    </row>
    <row r="68" spans="1:8" x14ac:dyDescent="0.2">
      <c r="A68" s="45" t="s">
        <v>38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7">
        <v>8500</v>
      </c>
    </row>
    <row r="69" spans="1:8" x14ac:dyDescent="0.2">
      <c r="A69" s="14" t="s">
        <v>61</v>
      </c>
      <c r="B69" s="10">
        <f>SUM(B70:B76)</f>
        <v>0</v>
      </c>
      <c r="C69" s="10">
        <f>SUM(C70:C76)</f>
        <v>0</v>
      </c>
      <c r="D69" s="10">
        <f t="shared" si="0"/>
        <v>0</v>
      </c>
      <c r="E69" s="10">
        <f>SUM(E70:E76)</f>
        <v>0</v>
      </c>
      <c r="F69" s="10">
        <f>SUM(F70:F76)</f>
        <v>0</v>
      </c>
      <c r="G69" s="10">
        <f t="shared" si="1"/>
        <v>0</v>
      </c>
      <c r="H69" s="15">
        <v>0</v>
      </c>
    </row>
    <row r="70" spans="1:8" x14ac:dyDescent="0.2">
      <c r="A70" s="45" t="s">
        <v>110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7">
        <v>9100</v>
      </c>
    </row>
    <row r="71" spans="1:8" x14ac:dyDescent="0.2">
      <c r="A71" s="45" t="s">
        <v>111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7">
        <v>9200</v>
      </c>
    </row>
    <row r="72" spans="1:8" x14ac:dyDescent="0.2">
      <c r="A72" s="45" t="s">
        <v>112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7">
        <v>9300</v>
      </c>
    </row>
    <row r="73" spans="1:8" x14ac:dyDescent="0.2">
      <c r="A73" s="45" t="s">
        <v>113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7">
        <v>9400</v>
      </c>
    </row>
    <row r="74" spans="1:8" x14ac:dyDescent="0.2">
      <c r="A74" s="45" t="s">
        <v>114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7">
        <v>9500</v>
      </c>
    </row>
    <row r="75" spans="1:8" x14ac:dyDescent="0.2">
      <c r="A75" s="45" t="s">
        <v>115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7">
        <v>9600</v>
      </c>
    </row>
    <row r="76" spans="1:8" x14ac:dyDescent="0.2">
      <c r="A76" s="47" t="s">
        <v>116</v>
      </c>
      <c r="B76" s="11">
        <v>0</v>
      </c>
      <c r="C76" s="11">
        <v>0</v>
      </c>
      <c r="D76" s="11">
        <f t="shared" si="2"/>
        <v>0</v>
      </c>
      <c r="E76" s="11">
        <v>0</v>
      </c>
      <c r="F76" s="11">
        <v>0</v>
      </c>
      <c r="G76" s="11">
        <f t="shared" si="3"/>
        <v>0</v>
      </c>
      <c r="H76" s="7">
        <v>9900</v>
      </c>
    </row>
    <row r="77" spans="1:8" x14ac:dyDescent="0.2">
      <c r="A77" s="48" t="s">
        <v>50</v>
      </c>
      <c r="B77" s="12">
        <f t="shared" ref="B77:G77" si="4">SUM(B5+B13+B23+B33+B43+B53+B57+B65+B69)</f>
        <v>73576055.419999987</v>
      </c>
      <c r="C77" s="12">
        <f t="shared" si="4"/>
        <v>2604140</v>
      </c>
      <c r="D77" s="12">
        <f t="shared" si="4"/>
        <v>76180195.419999987</v>
      </c>
      <c r="E77" s="12">
        <f t="shared" si="4"/>
        <v>41594713.670000002</v>
      </c>
      <c r="F77" s="12">
        <f t="shared" si="4"/>
        <v>41594713.670000002</v>
      </c>
      <c r="G77" s="12">
        <f t="shared" si="4"/>
        <v>34585481.75</v>
      </c>
    </row>
    <row r="79" spans="1:8" x14ac:dyDescent="0.2">
      <c r="A79" s="1" t="s">
        <v>120</v>
      </c>
    </row>
    <row r="85" spans="1:6" x14ac:dyDescent="0.2">
      <c r="A85" s="37" t="s">
        <v>144</v>
      </c>
      <c r="B85" s="38"/>
      <c r="C85" s="38"/>
      <c r="D85" s="39" t="s">
        <v>144</v>
      </c>
      <c r="E85" s="39"/>
      <c r="F85" s="39"/>
    </row>
    <row r="86" spans="1:6" ht="22.5" x14ac:dyDescent="0.2">
      <c r="A86" s="40" t="s">
        <v>145</v>
      </c>
      <c r="B86" s="38"/>
      <c r="C86" s="38"/>
      <c r="D86" s="41" t="s">
        <v>146</v>
      </c>
      <c r="E86" s="41"/>
      <c r="F86" s="41"/>
    </row>
  </sheetData>
  <sheetProtection formatCells="0" formatColumns="0" formatRows="0" autoFilter="0"/>
  <mergeCells count="4">
    <mergeCell ref="A1:G1"/>
    <mergeCell ref="G2:G3"/>
    <mergeCell ref="D85:F85"/>
    <mergeCell ref="D86:F86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B70:G77 B5:C69 E5:G69" unlockedFormula="1"/>
    <ignoredError sqref="D5:D69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showGridLines="0" zoomScaleNormal="100" workbookViewId="0">
      <selection activeCell="A28" sqref="A1:G28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33" t="s">
        <v>130</v>
      </c>
      <c r="B1" s="29"/>
      <c r="C1" s="29"/>
      <c r="D1" s="29"/>
      <c r="E1" s="29"/>
      <c r="F1" s="29"/>
      <c r="G1" s="30"/>
    </row>
    <row r="2" spans="1:7" x14ac:dyDescent="0.2">
      <c r="A2" s="42"/>
      <c r="B2" s="19"/>
      <c r="C2" s="20"/>
      <c r="D2" s="17" t="s">
        <v>57</v>
      </c>
      <c r="E2" s="20"/>
      <c r="F2" s="21"/>
      <c r="G2" s="31" t="s">
        <v>56</v>
      </c>
    </row>
    <row r="3" spans="1:7" ht="24.95" customHeight="1" x14ac:dyDescent="0.2">
      <c r="A3" s="43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2"/>
    </row>
    <row r="4" spans="1:7" x14ac:dyDescent="0.2">
      <c r="A4" s="4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49"/>
      <c r="B5" s="25"/>
      <c r="C5" s="25"/>
      <c r="D5" s="25"/>
      <c r="E5" s="25"/>
      <c r="F5" s="25"/>
      <c r="G5" s="25"/>
    </row>
    <row r="6" spans="1:7" x14ac:dyDescent="0.2">
      <c r="A6" s="50" t="s">
        <v>0</v>
      </c>
      <c r="B6" s="4">
        <v>65517174.740000002</v>
      </c>
      <c r="C6" s="4">
        <v>1884858</v>
      </c>
      <c r="D6" s="4">
        <f>B6+C6</f>
        <v>67402032.74000001</v>
      </c>
      <c r="E6" s="4">
        <v>38007878.740000002</v>
      </c>
      <c r="F6" s="4">
        <v>38007878.740000002</v>
      </c>
      <c r="G6" s="4">
        <f>D6-E6</f>
        <v>29394154.000000007</v>
      </c>
    </row>
    <row r="7" spans="1:7" x14ac:dyDescent="0.2">
      <c r="A7" s="50"/>
      <c r="B7" s="4"/>
      <c r="C7" s="4"/>
      <c r="D7" s="4"/>
      <c r="E7" s="4"/>
      <c r="F7" s="4"/>
      <c r="G7" s="4"/>
    </row>
    <row r="8" spans="1:7" x14ac:dyDescent="0.2">
      <c r="A8" s="50" t="s">
        <v>1</v>
      </c>
      <c r="B8" s="4">
        <v>8058880.6799999997</v>
      </c>
      <c r="C8" s="4">
        <v>719282</v>
      </c>
      <c r="D8" s="4">
        <f>B8+C8</f>
        <v>8778162.6799999997</v>
      </c>
      <c r="E8" s="4">
        <v>3586834.93</v>
      </c>
      <c r="F8" s="4">
        <v>3586834.93</v>
      </c>
      <c r="G8" s="4">
        <f>D8-E8</f>
        <v>5191327.75</v>
      </c>
    </row>
    <row r="9" spans="1:7" x14ac:dyDescent="0.2">
      <c r="A9" s="50"/>
      <c r="B9" s="4"/>
      <c r="C9" s="4"/>
      <c r="D9" s="4"/>
      <c r="E9" s="4"/>
      <c r="F9" s="4"/>
      <c r="G9" s="4"/>
    </row>
    <row r="10" spans="1:7" x14ac:dyDescent="0.2">
      <c r="A10" s="50" t="s">
        <v>2</v>
      </c>
      <c r="B10" s="4">
        <v>0</v>
      </c>
      <c r="C10" s="4">
        <v>0</v>
      </c>
      <c r="D10" s="4">
        <f>B10+C10</f>
        <v>0</v>
      </c>
      <c r="E10" s="4">
        <v>0</v>
      </c>
      <c r="F10" s="4">
        <v>0</v>
      </c>
      <c r="G10" s="4">
        <f>D10-E10</f>
        <v>0</v>
      </c>
    </row>
    <row r="11" spans="1:7" x14ac:dyDescent="0.2">
      <c r="A11" s="50"/>
      <c r="B11" s="4"/>
      <c r="C11" s="4"/>
      <c r="D11" s="4"/>
      <c r="E11" s="4"/>
      <c r="F11" s="4"/>
      <c r="G11" s="4"/>
    </row>
    <row r="12" spans="1:7" x14ac:dyDescent="0.2">
      <c r="A12" s="50" t="s">
        <v>39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50"/>
      <c r="B13" s="4"/>
      <c r="C13" s="4"/>
      <c r="D13" s="4"/>
      <c r="E13" s="4"/>
      <c r="F13" s="4"/>
      <c r="G13" s="4"/>
    </row>
    <row r="14" spans="1:7" x14ac:dyDescent="0.2">
      <c r="A14" s="51" t="s">
        <v>36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52"/>
      <c r="B15" s="11"/>
      <c r="C15" s="11"/>
      <c r="D15" s="11"/>
      <c r="E15" s="11"/>
      <c r="F15" s="11"/>
      <c r="G15" s="11"/>
    </row>
    <row r="16" spans="1:7" x14ac:dyDescent="0.2">
      <c r="A16" s="48" t="s">
        <v>50</v>
      </c>
      <c r="B16" s="12">
        <f t="shared" ref="B16:G16" si="0">SUM(B6+B8+B10+B12+B14)</f>
        <v>73576055.420000002</v>
      </c>
      <c r="C16" s="12">
        <f t="shared" si="0"/>
        <v>2604140</v>
      </c>
      <c r="D16" s="12">
        <f t="shared" si="0"/>
        <v>76180195.420000017</v>
      </c>
      <c r="E16" s="12">
        <f t="shared" si="0"/>
        <v>41594713.670000002</v>
      </c>
      <c r="F16" s="12">
        <f t="shared" si="0"/>
        <v>41594713.670000002</v>
      </c>
      <c r="G16" s="12">
        <f t="shared" si="0"/>
        <v>34585481.750000007</v>
      </c>
    </row>
    <row r="18" spans="1:6" x14ac:dyDescent="0.2">
      <c r="A18" s="1" t="s">
        <v>120</v>
      </c>
    </row>
    <row r="25" spans="1:6" x14ac:dyDescent="0.2">
      <c r="A25" s="37" t="s">
        <v>144</v>
      </c>
      <c r="B25" s="38"/>
      <c r="C25" s="38"/>
      <c r="D25" s="39" t="s">
        <v>144</v>
      </c>
      <c r="E25" s="39"/>
      <c r="F25" s="39"/>
    </row>
    <row r="26" spans="1:6" ht="22.5" x14ac:dyDescent="0.2">
      <c r="A26" s="40" t="s">
        <v>145</v>
      </c>
      <c r="B26" s="38"/>
      <c r="C26" s="38"/>
      <c r="D26" s="41" t="s">
        <v>146</v>
      </c>
      <c r="E26" s="41"/>
      <c r="F26" s="41"/>
    </row>
  </sheetData>
  <sheetProtection formatCells="0" formatColumns="0" formatRows="0" autoFilter="0"/>
  <mergeCells count="4">
    <mergeCell ref="G2:G3"/>
    <mergeCell ref="A1:G1"/>
    <mergeCell ref="D25:F25"/>
    <mergeCell ref="D26:F26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ignoredErrors>
    <ignoredError sqref="B6:G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5"/>
  <sheetViews>
    <sheetView showGridLines="0" workbookViewId="0">
      <selection activeCell="A65" sqref="A1:G65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4" t="s">
        <v>140</v>
      </c>
      <c r="B1" s="35"/>
      <c r="C1" s="35"/>
      <c r="D1" s="35"/>
      <c r="E1" s="35"/>
      <c r="F1" s="35"/>
      <c r="G1" s="36"/>
    </row>
    <row r="2" spans="1:7" ht="12.6" customHeight="1" x14ac:dyDescent="0.2">
      <c r="A2" s="27"/>
      <c r="B2" s="26"/>
      <c r="C2" s="26"/>
      <c r="D2" s="26"/>
      <c r="E2" s="26"/>
      <c r="F2" s="26"/>
      <c r="G2" s="28"/>
    </row>
    <row r="3" spans="1:7" x14ac:dyDescent="0.2">
      <c r="A3" s="42"/>
      <c r="B3" s="19"/>
      <c r="C3" s="20"/>
      <c r="D3" s="17" t="s">
        <v>57</v>
      </c>
      <c r="E3" s="20"/>
      <c r="F3" s="21"/>
      <c r="G3" s="31" t="s">
        <v>56</v>
      </c>
    </row>
    <row r="4" spans="1:7" ht="24.95" customHeight="1" x14ac:dyDescent="0.2">
      <c r="A4" s="43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32"/>
    </row>
    <row r="5" spans="1:7" x14ac:dyDescent="0.2">
      <c r="A5" s="44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53"/>
      <c r="B6" s="5"/>
      <c r="C6" s="5"/>
      <c r="D6" s="5"/>
      <c r="E6" s="5"/>
      <c r="F6" s="5"/>
      <c r="G6" s="5"/>
    </row>
    <row r="7" spans="1:7" x14ac:dyDescent="0.2">
      <c r="A7" s="54" t="s">
        <v>131</v>
      </c>
      <c r="B7" s="4">
        <v>3063624.14</v>
      </c>
      <c r="C7" s="4">
        <v>89361</v>
      </c>
      <c r="D7" s="4">
        <f>B7+C7</f>
        <v>3152985.14</v>
      </c>
      <c r="E7" s="4">
        <v>2066804.98</v>
      </c>
      <c r="F7" s="4">
        <v>2066804.98</v>
      </c>
      <c r="G7" s="4">
        <f>D7-E7</f>
        <v>1086180.1600000001</v>
      </c>
    </row>
    <row r="8" spans="1:7" x14ac:dyDescent="0.2">
      <c r="A8" s="54" t="s">
        <v>132</v>
      </c>
      <c r="B8" s="4">
        <v>853458.88</v>
      </c>
      <c r="C8" s="4">
        <v>0</v>
      </c>
      <c r="D8" s="4">
        <f t="shared" ref="D8:D13" si="0">B8+C8</f>
        <v>853458.88</v>
      </c>
      <c r="E8" s="4">
        <v>497081.77</v>
      </c>
      <c r="F8" s="4">
        <v>497081.77</v>
      </c>
      <c r="G8" s="4">
        <f t="shared" ref="G8:G13" si="1">D8-E8</f>
        <v>356377.11</v>
      </c>
    </row>
    <row r="9" spans="1:7" x14ac:dyDescent="0.2">
      <c r="A9" s="54" t="s">
        <v>133</v>
      </c>
      <c r="B9" s="4">
        <v>8707955.7100000009</v>
      </c>
      <c r="C9" s="4">
        <v>1810340</v>
      </c>
      <c r="D9" s="4">
        <f t="shared" si="0"/>
        <v>10518295.710000001</v>
      </c>
      <c r="E9" s="4">
        <v>5800355.71</v>
      </c>
      <c r="F9" s="4">
        <v>5800355.71</v>
      </c>
      <c r="G9" s="4">
        <f t="shared" si="1"/>
        <v>4717940.0000000009</v>
      </c>
    </row>
    <row r="10" spans="1:7" x14ac:dyDescent="0.2">
      <c r="A10" s="54" t="s">
        <v>134</v>
      </c>
      <c r="B10" s="4">
        <v>13504754.32</v>
      </c>
      <c r="C10" s="4">
        <v>-68400</v>
      </c>
      <c r="D10" s="4">
        <f t="shared" si="0"/>
        <v>13436354.32</v>
      </c>
      <c r="E10" s="4">
        <v>7540471.8399999999</v>
      </c>
      <c r="F10" s="4">
        <v>7540471.8399999999</v>
      </c>
      <c r="G10" s="4">
        <f t="shared" si="1"/>
        <v>5895882.4800000004</v>
      </c>
    </row>
    <row r="11" spans="1:7" x14ac:dyDescent="0.2">
      <c r="A11" s="54" t="s">
        <v>135</v>
      </c>
      <c r="B11" s="4">
        <v>3763193.28</v>
      </c>
      <c r="C11" s="4">
        <v>-282800</v>
      </c>
      <c r="D11" s="4">
        <f t="shared" si="0"/>
        <v>3480393.28</v>
      </c>
      <c r="E11" s="4">
        <v>1952881.51</v>
      </c>
      <c r="F11" s="4">
        <v>1952881.51</v>
      </c>
      <c r="G11" s="4">
        <f t="shared" si="1"/>
        <v>1527511.7699999998</v>
      </c>
    </row>
    <row r="12" spans="1:7" x14ac:dyDescent="0.2">
      <c r="A12" s="54" t="s">
        <v>136</v>
      </c>
      <c r="B12" s="4">
        <v>10227676.82</v>
      </c>
      <c r="C12" s="4">
        <v>-84361</v>
      </c>
      <c r="D12" s="4">
        <f t="shared" si="0"/>
        <v>10143315.82</v>
      </c>
      <c r="E12" s="4">
        <v>6611479.9100000001</v>
      </c>
      <c r="F12" s="4">
        <v>6611479.9100000001</v>
      </c>
      <c r="G12" s="4">
        <f t="shared" si="1"/>
        <v>3531835.91</v>
      </c>
    </row>
    <row r="13" spans="1:7" x14ac:dyDescent="0.2">
      <c r="A13" s="54" t="s">
        <v>137</v>
      </c>
      <c r="B13" s="4">
        <v>3873755.77</v>
      </c>
      <c r="C13" s="4">
        <v>290000</v>
      </c>
      <c r="D13" s="4">
        <f t="shared" si="0"/>
        <v>4163755.77</v>
      </c>
      <c r="E13" s="4">
        <v>2003378.18</v>
      </c>
      <c r="F13" s="4">
        <v>2003378.18</v>
      </c>
      <c r="G13" s="4">
        <f t="shared" si="1"/>
        <v>2160377.59</v>
      </c>
    </row>
    <row r="14" spans="1:7" x14ac:dyDescent="0.2">
      <c r="A14" s="54" t="s">
        <v>138</v>
      </c>
      <c r="B14" s="4">
        <v>21426716.16</v>
      </c>
      <c r="C14" s="4">
        <v>-150000</v>
      </c>
      <c r="D14" s="4">
        <f t="shared" ref="D14" si="2">B14+C14</f>
        <v>21276716.16</v>
      </c>
      <c r="E14" s="4">
        <v>12126684.460000001</v>
      </c>
      <c r="F14" s="4">
        <v>12126684.460000001</v>
      </c>
      <c r="G14" s="4">
        <f t="shared" ref="G14" si="3">D14-E14</f>
        <v>9150031.6999999993</v>
      </c>
    </row>
    <row r="15" spans="1:7" x14ac:dyDescent="0.2">
      <c r="A15" s="54" t="s">
        <v>139</v>
      </c>
      <c r="B15" s="4">
        <v>8154920.3399999999</v>
      </c>
      <c r="C15" s="4">
        <v>1000000</v>
      </c>
      <c r="D15" s="4">
        <f t="shared" ref="D15" si="4">B15+C15</f>
        <v>9154920.3399999999</v>
      </c>
      <c r="E15" s="4">
        <v>2995575.31</v>
      </c>
      <c r="F15" s="4">
        <v>2995575.31</v>
      </c>
      <c r="G15" s="4">
        <f t="shared" ref="G15" si="5">D15-E15</f>
        <v>6159345.0299999993</v>
      </c>
    </row>
    <row r="16" spans="1:7" x14ac:dyDescent="0.2">
      <c r="A16" s="54"/>
      <c r="B16" s="4"/>
      <c r="C16" s="4"/>
      <c r="D16" s="4"/>
      <c r="E16" s="4"/>
      <c r="F16" s="4"/>
      <c r="G16" s="4"/>
    </row>
    <row r="17" spans="1:7" x14ac:dyDescent="0.2">
      <c r="A17" s="55" t="s">
        <v>50</v>
      </c>
      <c r="B17" s="13">
        <f t="shared" ref="B17:G17" si="6">SUM(B7:B16)</f>
        <v>73576055.420000017</v>
      </c>
      <c r="C17" s="13">
        <f t="shared" si="6"/>
        <v>2604140</v>
      </c>
      <c r="D17" s="13">
        <f t="shared" si="6"/>
        <v>76180195.420000017</v>
      </c>
      <c r="E17" s="13">
        <f t="shared" si="6"/>
        <v>41594713.670000002</v>
      </c>
      <c r="F17" s="13">
        <f t="shared" si="6"/>
        <v>41594713.670000002</v>
      </c>
      <c r="G17" s="13">
        <f t="shared" si="6"/>
        <v>34585481.75</v>
      </c>
    </row>
    <row r="20" spans="1:7" ht="45" customHeight="1" x14ac:dyDescent="0.2">
      <c r="A20" s="34" t="s">
        <v>141</v>
      </c>
      <c r="B20" s="35"/>
      <c r="C20" s="35"/>
      <c r="D20" s="35"/>
      <c r="E20" s="35"/>
      <c r="F20" s="35"/>
      <c r="G20" s="36"/>
    </row>
    <row r="21" spans="1:7" ht="15" customHeight="1" x14ac:dyDescent="0.2">
      <c r="A21" s="27"/>
      <c r="B21" s="26"/>
      <c r="C21" s="26"/>
      <c r="D21" s="26"/>
      <c r="E21" s="26"/>
      <c r="F21" s="26"/>
      <c r="G21" s="28"/>
    </row>
    <row r="22" spans="1:7" x14ac:dyDescent="0.2">
      <c r="A22" s="42"/>
      <c r="B22" s="19"/>
      <c r="C22" s="20"/>
      <c r="D22" s="17" t="s">
        <v>57</v>
      </c>
      <c r="E22" s="20"/>
      <c r="F22" s="21"/>
      <c r="G22" s="31" t="s">
        <v>56</v>
      </c>
    </row>
    <row r="23" spans="1:7" ht="22.5" x14ac:dyDescent="0.2">
      <c r="A23" s="43" t="s">
        <v>51</v>
      </c>
      <c r="B23" s="2" t="s">
        <v>52</v>
      </c>
      <c r="C23" s="2" t="s">
        <v>117</v>
      </c>
      <c r="D23" s="2" t="s">
        <v>53</v>
      </c>
      <c r="E23" s="2" t="s">
        <v>54</v>
      </c>
      <c r="F23" s="2" t="s">
        <v>55</v>
      </c>
      <c r="G23" s="32"/>
    </row>
    <row r="24" spans="1:7" x14ac:dyDescent="0.2">
      <c r="A24" s="44"/>
      <c r="B24" s="3">
        <v>1</v>
      </c>
      <c r="C24" s="3">
        <v>2</v>
      </c>
      <c r="D24" s="3" t="s">
        <v>118</v>
      </c>
      <c r="E24" s="3">
        <v>4</v>
      </c>
      <c r="F24" s="3">
        <v>5</v>
      </c>
      <c r="G24" s="3" t="s">
        <v>119</v>
      </c>
    </row>
    <row r="25" spans="1:7" x14ac:dyDescent="0.2">
      <c r="A25" s="49"/>
      <c r="B25" s="25"/>
      <c r="C25" s="25"/>
      <c r="D25" s="25"/>
      <c r="E25" s="25"/>
      <c r="F25" s="25"/>
      <c r="G25" s="25"/>
    </row>
    <row r="26" spans="1:7" x14ac:dyDescent="0.2">
      <c r="A26" s="56" t="s">
        <v>8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>D26-E26</f>
        <v>0</v>
      </c>
    </row>
    <row r="27" spans="1:7" x14ac:dyDescent="0.2">
      <c r="A27" s="56" t="s">
        <v>9</v>
      </c>
      <c r="B27" s="4">
        <v>0</v>
      </c>
      <c r="C27" s="4">
        <v>0</v>
      </c>
      <c r="D27" s="4">
        <f t="shared" ref="D27:D29" si="7">B27+C27</f>
        <v>0</v>
      </c>
      <c r="E27" s="4">
        <v>0</v>
      </c>
      <c r="F27" s="4">
        <v>0</v>
      </c>
      <c r="G27" s="4">
        <f t="shared" ref="G27:G29" si="8">D27-E27</f>
        <v>0</v>
      </c>
    </row>
    <row r="28" spans="1:7" x14ac:dyDescent="0.2">
      <c r="A28" s="56" t="s">
        <v>10</v>
      </c>
      <c r="B28" s="4">
        <v>0</v>
      </c>
      <c r="C28" s="4">
        <v>0</v>
      </c>
      <c r="D28" s="4">
        <f t="shared" si="7"/>
        <v>0</v>
      </c>
      <c r="E28" s="4">
        <v>0</v>
      </c>
      <c r="F28" s="4">
        <v>0</v>
      </c>
      <c r="G28" s="4">
        <f t="shared" si="8"/>
        <v>0</v>
      </c>
    </row>
    <row r="29" spans="1:7" x14ac:dyDescent="0.2">
      <c r="A29" s="56" t="s">
        <v>121</v>
      </c>
      <c r="B29" s="4">
        <v>0</v>
      </c>
      <c r="C29" s="4">
        <v>0</v>
      </c>
      <c r="D29" s="4">
        <f t="shared" si="7"/>
        <v>0</v>
      </c>
      <c r="E29" s="4">
        <v>0</v>
      </c>
      <c r="F29" s="4">
        <v>0</v>
      </c>
      <c r="G29" s="4">
        <f t="shared" si="8"/>
        <v>0</v>
      </c>
    </row>
    <row r="30" spans="1:7" x14ac:dyDescent="0.2">
      <c r="A30" s="56"/>
      <c r="B30" s="4"/>
      <c r="C30" s="4"/>
      <c r="D30" s="4"/>
      <c r="E30" s="4"/>
      <c r="F30" s="4"/>
      <c r="G30" s="4"/>
    </row>
    <row r="31" spans="1:7" x14ac:dyDescent="0.2">
      <c r="A31" s="55" t="s">
        <v>50</v>
      </c>
      <c r="B31" s="13">
        <f t="shared" ref="B31:G31" si="9">SUM(B26:B29)</f>
        <v>0</v>
      </c>
      <c r="C31" s="13">
        <f t="shared" si="9"/>
        <v>0</v>
      </c>
      <c r="D31" s="13">
        <f t="shared" si="9"/>
        <v>0</v>
      </c>
      <c r="E31" s="13">
        <f t="shared" si="9"/>
        <v>0</v>
      </c>
      <c r="F31" s="13">
        <f t="shared" si="9"/>
        <v>0</v>
      </c>
      <c r="G31" s="13">
        <f t="shared" si="9"/>
        <v>0</v>
      </c>
    </row>
    <row r="34" spans="1:7" ht="45" customHeight="1" x14ac:dyDescent="0.2">
      <c r="A34" s="33" t="s">
        <v>142</v>
      </c>
      <c r="B34" s="29"/>
      <c r="C34" s="29"/>
      <c r="D34" s="29"/>
      <c r="E34" s="29"/>
      <c r="F34" s="29"/>
      <c r="G34" s="30"/>
    </row>
    <row r="35" spans="1:7" x14ac:dyDescent="0.2">
      <c r="A35" s="22"/>
      <c r="B35" s="19"/>
      <c r="C35" s="20"/>
      <c r="D35" s="17" t="s">
        <v>57</v>
      </c>
      <c r="E35" s="20"/>
      <c r="F35" s="21"/>
      <c r="G35" s="31" t="s">
        <v>56</v>
      </c>
    </row>
    <row r="36" spans="1:7" ht="22.5" x14ac:dyDescent="0.2">
      <c r="A36" s="18" t="s">
        <v>51</v>
      </c>
      <c r="B36" s="2" t="s">
        <v>52</v>
      </c>
      <c r="C36" s="2" t="s">
        <v>117</v>
      </c>
      <c r="D36" s="2" t="s">
        <v>53</v>
      </c>
      <c r="E36" s="2" t="s">
        <v>54</v>
      </c>
      <c r="F36" s="2" t="s">
        <v>55</v>
      </c>
      <c r="G36" s="32"/>
    </row>
    <row r="37" spans="1:7" x14ac:dyDescent="0.2">
      <c r="A37" s="23"/>
      <c r="B37" s="3">
        <v>1</v>
      </c>
      <c r="C37" s="3">
        <v>2</v>
      </c>
      <c r="D37" s="3" t="s">
        <v>118</v>
      </c>
      <c r="E37" s="3">
        <v>4</v>
      </c>
      <c r="F37" s="3">
        <v>5</v>
      </c>
      <c r="G37" s="3" t="s">
        <v>119</v>
      </c>
    </row>
    <row r="38" spans="1:7" x14ac:dyDescent="0.2">
      <c r="A38" s="24"/>
      <c r="B38" s="25"/>
      <c r="C38" s="25"/>
      <c r="D38" s="25"/>
      <c r="E38" s="25"/>
      <c r="F38" s="25"/>
      <c r="G38" s="25"/>
    </row>
    <row r="39" spans="1:7" x14ac:dyDescent="0.2">
      <c r="A39" s="16" t="s">
        <v>12</v>
      </c>
      <c r="B39" s="4">
        <v>73576055.420000002</v>
      </c>
      <c r="C39" s="4">
        <v>2604140</v>
      </c>
      <c r="D39" s="4">
        <f t="shared" ref="D39:D51" si="10">B39+C39</f>
        <v>76180195.420000002</v>
      </c>
      <c r="E39" s="4">
        <v>41594713.670000002</v>
      </c>
      <c r="F39" s="4">
        <v>41594713.670000002</v>
      </c>
      <c r="G39" s="4">
        <f t="shared" ref="G39:G51" si="11">D39-E39</f>
        <v>34585481.75</v>
      </c>
    </row>
    <row r="40" spans="1:7" x14ac:dyDescent="0.2">
      <c r="A40" s="16"/>
      <c r="B40" s="4"/>
      <c r="C40" s="4"/>
      <c r="D40" s="4"/>
      <c r="E40" s="4"/>
      <c r="F40" s="4"/>
      <c r="G40" s="4"/>
    </row>
    <row r="41" spans="1:7" x14ac:dyDescent="0.2">
      <c r="A41" s="16" t="s">
        <v>11</v>
      </c>
      <c r="B41" s="4">
        <v>0</v>
      </c>
      <c r="C41" s="4">
        <v>0</v>
      </c>
      <c r="D41" s="4">
        <f t="shared" si="10"/>
        <v>0</v>
      </c>
      <c r="E41" s="4">
        <v>0</v>
      </c>
      <c r="F41" s="4">
        <v>0</v>
      </c>
      <c r="G41" s="4">
        <f t="shared" si="11"/>
        <v>0</v>
      </c>
    </row>
    <row r="42" spans="1:7" x14ac:dyDescent="0.2">
      <c r="A42" s="16"/>
      <c r="B42" s="4"/>
      <c r="C42" s="4"/>
      <c r="D42" s="4"/>
      <c r="E42" s="4"/>
      <c r="F42" s="4"/>
      <c r="G42" s="4"/>
    </row>
    <row r="43" spans="1:7" x14ac:dyDescent="0.2">
      <c r="A43" s="16" t="s">
        <v>13</v>
      </c>
      <c r="B43" s="4">
        <v>0</v>
      </c>
      <c r="C43" s="4">
        <v>0</v>
      </c>
      <c r="D43" s="4">
        <f t="shared" si="10"/>
        <v>0</v>
      </c>
      <c r="E43" s="4">
        <v>0</v>
      </c>
      <c r="F43" s="4">
        <v>0</v>
      </c>
      <c r="G43" s="4">
        <f t="shared" si="11"/>
        <v>0</v>
      </c>
    </row>
    <row r="44" spans="1:7" x14ac:dyDescent="0.2">
      <c r="A44" s="16"/>
      <c r="B44" s="4"/>
      <c r="C44" s="4"/>
      <c r="D44" s="4"/>
      <c r="E44" s="4"/>
      <c r="F44" s="4"/>
      <c r="G44" s="4"/>
    </row>
    <row r="45" spans="1:7" x14ac:dyDescent="0.2">
      <c r="A45" s="16" t="s">
        <v>25</v>
      </c>
      <c r="B45" s="4">
        <v>0</v>
      </c>
      <c r="C45" s="4">
        <v>0</v>
      </c>
      <c r="D45" s="4">
        <f t="shared" si="10"/>
        <v>0</v>
      </c>
      <c r="E45" s="4">
        <v>0</v>
      </c>
      <c r="F45" s="4">
        <v>0</v>
      </c>
      <c r="G45" s="4">
        <f t="shared" si="11"/>
        <v>0</v>
      </c>
    </row>
    <row r="46" spans="1:7" x14ac:dyDescent="0.2">
      <c r="A46" s="16"/>
      <c r="B46" s="4"/>
      <c r="C46" s="4"/>
      <c r="D46" s="4"/>
      <c r="E46" s="4"/>
      <c r="F46" s="4"/>
      <c r="G46" s="4"/>
    </row>
    <row r="47" spans="1:7" ht="22.5" x14ac:dyDescent="0.2">
      <c r="A47" s="16" t="s">
        <v>26</v>
      </c>
      <c r="B47" s="4">
        <v>0</v>
      </c>
      <c r="C47" s="4">
        <v>0</v>
      </c>
      <c r="D47" s="4">
        <f t="shared" si="10"/>
        <v>0</v>
      </c>
      <c r="E47" s="4">
        <v>0</v>
      </c>
      <c r="F47" s="4">
        <v>0</v>
      </c>
      <c r="G47" s="4">
        <f t="shared" si="11"/>
        <v>0</v>
      </c>
    </row>
    <row r="48" spans="1:7" x14ac:dyDescent="0.2">
      <c r="A48" s="16"/>
      <c r="B48" s="4"/>
      <c r="C48" s="4"/>
      <c r="D48" s="4"/>
      <c r="E48" s="4"/>
      <c r="F48" s="4"/>
      <c r="G48" s="4"/>
    </row>
    <row r="49" spans="1:7" x14ac:dyDescent="0.2">
      <c r="A49" s="16" t="s">
        <v>128</v>
      </c>
      <c r="B49" s="4">
        <v>0</v>
      </c>
      <c r="C49" s="4">
        <v>0</v>
      </c>
      <c r="D49" s="4">
        <f t="shared" si="10"/>
        <v>0</v>
      </c>
      <c r="E49" s="4">
        <v>0</v>
      </c>
      <c r="F49" s="4">
        <v>0</v>
      </c>
      <c r="G49" s="4">
        <f t="shared" si="11"/>
        <v>0</v>
      </c>
    </row>
    <row r="50" spans="1:7" x14ac:dyDescent="0.2">
      <c r="A50" s="16"/>
      <c r="B50" s="4"/>
      <c r="C50" s="4"/>
      <c r="D50" s="4"/>
      <c r="E50" s="4"/>
      <c r="F50" s="4"/>
      <c r="G50" s="4"/>
    </row>
    <row r="51" spans="1:7" x14ac:dyDescent="0.2">
      <c r="A51" s="16" t="s">
        <v>14</v>
      </c>
      <c r="B51" s="4">
        <v>0</v>
      </c>
      <c r="C51" s="4">
        <v>0</v>
      </c>
      <c r="D51" s="4">
        <f t="shared" si="10"/>
        <v>0</v>
      </c>
      <c r="E51" s="4">
        <v>0</v>
      </c>
      <c r="F51" s="4">
        <v>0</v>
      </c>
      <c r="G51" s="4">
        <f t="shared" si="11"/>
        <v>0</v>
      </c>
    </row>
    <row r="52" spans="1:7" x14ac:dyDescent="0.2">
      <c r="A52" s="16"/>
      <c r="B52" s="4"/>
      <c r="C52" s="4"/>
      <c r="D52" s="4"/>
      <c r="E52" s="4"/>
      <c r="F52" s="4"/>
      <c r="G52" s="4"/>
    </row>
    <row r="53" spans="1:7" x14ac:dyDescent="0.2">
      <c r="A53" s="8" t="s">
        <v>50</v>
      </c>
      <c r="B53" s="13">
        <f t="shared" ref="B53:G53" si="12">SUM(B39:B51)</f>
        <v>73576055.420000002</v>
      </c>
      <c r="C53" s="13">
        <f t="shared" si="12"/>
        <v>2604140</v>
      </c>
      <c r="D53" s="13">
        <f t="shared" si="12"/>
        <v>76180195.420000002</v>
      </c>
      <c r="E53" s="13">
        <f t="shared" si="12"/>
        <v>41594713.670000002</v>
      </c>
      <c r="F53" s="13">
        <f t="shared" si="12"/>
        <v>41594713.670000002</v>
      </c>
      <c r="G53" s="13">
        <f t="shared" si="12"/>
        <v>34585481.75</v>
      </c>
    </row>
    <row r="55" spans="1:7" x14ac:dyDescent="0.2">
      <c r="A55" s="1" t="s">
        <v>120</v>
      </c>
    </row>
    <row r="64" spans="1:7" x14ac:dyDescent="0.2">
      <c r="A64" s="37" t="s">
        <v>144</v>
      </c>
      <c r="B64" s="38"/>
      <c r="C64" s="38"/>
      <c r="D64" s="39" t="s">
        <v>144</v>
      </c>
      <c r="E64" s="39"/>
      <c r="F64" s="39"/>
    </row>
    <row r="65" spans="1:6" ht="22.5" x14ac:dyDescent="0.2">
      <c r="A65" s="40" t="s">
        <v>145</v>
      </c>
      <c r="B65" s="38"/>
      <c r="C65" s="38"/>
      <c r="D65" s="41" t="s">
        <v>146</v>
      </c>
      <c r="E65" s="41"/>
      <c r="F65" s="41"/>
    </row>
  </sheetData>
  <sheetProtection formatCells="0" formatColumns="0" formatRows="0" insertRows="0" deleteRows="0" autoFilter="0"/>
  <mergeCells count="8">
    <mergeCell ref="D64:F64"/>
    <mergeCell ref="D65:F65"/>
    <mergeCell ref="G3:G4"/>
    <mergeCell ref="A1:G1"/>
    <mergeCell ref="A20:G20"/>
    <mergeCell ref="G35:G36"/>
    <mergeCell ref="G22:G23"/>
    <mergeCell ref="A34:G34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B7:G17 B26:G31 B39:G5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0"/>
  <sheetViews>
    <sheetView showGridLines="0" tabSelected="1" workbookViewId="0">
      <selection activeCell="A51" sqref="A1:G5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33" t="s">
        <v>143</v>
      </c>
      <c r="B1" s="29"/>
      <c r="C1" s="29"/>
      <c r="D1" s="29"/>
      <c r="E1" s="29"/>
      <c r="F1" s="29"/>
      <c r="G1" s="30"/>
    </row>
    <row r="2" spans="1:7" x14ac:dyDescent="0.2">
      <c r="A2" s="42"/>
      <c r="B2" s="19"/>
      <c r="C2" s="20"/>
      <c r="D2" s="17" t="s">
        <v>57</v>
      </c>
      <c r="E2" s="20"/>
      <c r="F2" s="21"/>
      <c r="G2" s="31" t="s">
        <v>56</v>
      </c>
    </row>
    <row r="3" spans="1:7" ht="24.95" customHeight="1" x14ac:dyDescent="0.2">
      <c r="A3" s="43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32"/>
    </row>
    <row r="4" spans="1:7" x14ac:dyDescent="0.2">
      <c r="A4" s="44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49"/>
      <c r="B5" s="25"/>
      <c r="C5" s="25"/>
      <c r="D5" s="25"/>
      <c r="E5" s="25"/>
      <c r="F5" s="25"/>
      <c r="G5" s="25"/>
    </row>
    <row r="6" spans="1:7" x14ac:dyDescent="0.2">
      <c r="A6" s="6" t="s">
        <v>15</v>
      </c>
      <c r="B6" s="10">
        <f t="shared" ref="B6:G6" si="0">SUM(B7:B14)</f>
        <v>853458.88</v>
      </c>
      <c r="C6" s="10">
        <f t="shared" si="0"/>
        <v>0</v>
      </c>
      <c r="D6" s="10">
        <f t="shared" si="0"/>
        <v>853458.88</v>
      </c>
      <c r="E6" s="10">
        <f t="shared" si="0"/>
        <v>497081.77</v>
      </c>
      <c r="F6" s="10">
        <f t="shared" si="0"/>
        <v>497081.77</v>
      </c>
      <c r="G6" s="10">
        <f t="shared" si="0"/>
        <v>356377.11</v>
      </c>
    </row>
    <row r="7" spans="1:7" x14ac:dyDescent="0.2">
      <c r="A7" s="57" t="s">
        <v>40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57" t="s">
        <v>16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57" t="s">
        <v>122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57" t="s">
        <v>3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57" t="s">
        <v>22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57" t="s">
        <v>17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57" t="s">
        <v>41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57" t="s">
        <v>18</v>
      </c>
      <c r="B14" s="4">
        <v>853458.88</v>
      </c>
      <c r="C14" s="4">
        <v>0</v>
      </c>
      <c r="D14" s="4">
        <f t="shared" si="1"/>
        <v>853458.88</v>
      </c>
      <c r="E14" s="4">
        <v>497081.77</v>
      </c>
      <c r="F14" s="4">
        <v>497081.77</v>
      </c>
      <c r="G14" s="4">
        <f t="shared" si="2"/>
        <v>356377.11</v>
      </c>
    </row>
    <row r="15" spans="1:7" x14ac:dyDescent="0.2">
      <c r="A15" s="57"/>
      <c r="B15" s="4"/>
      <c r="C15" s="4"/>
      <c r="D15" s="4"/>
      <c r="E15" s="4"/>
      <c r="F15" s="4"/>
      <c r="G15" s="4"/>
    </row>
    <row r="16" spans="1:7" x14ac:dyDescent="0.2">
      <c r="A16" s="6" t="s">
        <v>19</v>
      </c>
      <c r="B16" s="10">
        <f t="shared" ref="B16:G16" si="3">SUM(B17:B23)</f>
        <v>72722596.539999992</v>
      </c>
      <c r="C16" s="10">
        <f t="shared" si="3"/>
        <v>2604140</v>
      </c>
      <c r="D16" s="10">
        <f t="shared" si="3"/>
        <v>75326736.539999992</v>
      </c>
      <c r="E16" s="10">
        <f t="shared" si="3"/>
        <v>41097631.899999999</v>
      </c>
      <c r="F16" s="10">
        <f t="shared" si="3"/>
        <v>41097631.899999999</v>
      </c>
      <c r="G16" s="10">
        <f t="shared" si="3"/>
        <v>34229104.640000001</v>
      </c>
    </row>
    <row r="17" spans="1:7" x14ac:dyDescent="0.2">
      <c r="A17" s="57" t="s">
        <v>42</v>
      </c>
      <c r="B17" s="4">
        <v>43658931.329999998</v>
      </c>
      <c r="C17" s="4">
        <v>2746940</v>
      </c>
      <c r="D17" s="4">
        <f>B17+C17</f>
        <v>46405871.329999998</v>
      </c>
      <c r="E17" s="4">
        <v>25014687.75</v>
      </c>
      <c r="F17" s="4">
        <v>25014687.75</v>
      </c>
      <c r="G17" s="4">
        <f t="shared" ref="G17:G23" si="4">D17-E17</f>
        <v>21391183.579999998</v>
      </c>
    </row>
    <row r="18" spans="1:7" x14ac:dyDescent="0.2">
      <c r="A18" s="57" t="s">
        <v>27</v>
      </c>
      <c r="B18" s="4">
        <v>29063665.210000001</v>
      </c>
      <c r="C18" s="4">
        <v>-142800</v>
      </c>
      <c r="D18" s="4">
        <f t="shared" ref="D18:D23" si="5">B18+C18</f>
        <v>28920865.210000001</v>
      </c>
      <c r="E18" s="4">
        <v>16082944.15</v>
      </c>
      <c r="F18" s="4">
        <v>16082944.15</v>
      </c>
      <c r="G18" s="4">
        <f t="shared" si="4"/>
        <v>12837921.060000001</v>
      </c>
    </row>
    <row r="19" spans="1:7" x14ac:dyDescent="0.2">
      <c r="A19" s="57" t="s">
        <v>20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57" t="s">
        <v>43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57" t="s">
        <v>44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57" t="s">
        <v>45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57" t="s">
        <v>4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57"/>
      <c r="B24" s="4"/>
      <c r="C24" s="4"/>
      <c r="D24" s="4"/>
      <c r="E24" s="4"/>
      <c r="F24" s="4"/>
      <c r="G24" s="4"/>
    </row>
    <row r="25" spans="1:7" x14ac:dyDescent="0.2">
      <c r="A25" s="6" t="s">
        <v>46</v>
      </c>
      <c r="B25" s="10">
        <f t="shared" ref="B25:G25" si="6">SUM(B26:B34)</f>
        <v>0</v>
      </c>
      <c r="C25" s="10">
        <f t="shared" si="6"/>
        <v>0</v>
      </c>
      <c r="D25" s="10">
        <f t="shared" si="6"/>
        <v>0</v>
      </c>
      <c r="E25" s="10">
        <f t="shared" si="6"/>
        <v>0</v>
      </c>
      <c r="F25" s="10">
        <f t="shared" si="6"/>
        <v>0</v>
      </c>
      <c r="G25" s="10">
        <f t="shared" si="6"/>
        <v>0</v>
      </c>
    </row>
    <row r="26" spans="1:7" x14ac:dyDescent="0.2">
      <c r="A26" s="57" t="s">
        <v>28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57" t="s">
        <v>23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57" t="s">
        <v>29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57" t="s">
        <v>47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57" t="s">
        <v>21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57" t="s">
        <v>5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57" t="s">
        <v>6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57" t="s">
        <v>48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57" t="s">
        <v>30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57"/>
      <c r="B35" s="4"/>
      <c r="C35" s="4"/>
      <c r="D35" s="4"/>
      <c r="E35" s="4"/>
      <c r="F35" s="4"/>
      <c r="G35" s="4"/>
    </row>
    <row r="36" spans="1:7" x14ac:dyDescent="0.2">
      <c r="A36" s="6" t="s">
        <v>31</v>
      </c>
      <c r="B36" s="10">
        <f t="shared" ref="B36:G36" si="9">SUM(B37:B40)</f>
        <v>0</v>
      </c>
      <c r="C36" s="10">
        <f t="shared" si="9"/>
        <v>0</v>
      </c>
      <c r="D36" s="10">
        <f t="shared" si="9"/>
        <v>0</v>
      </c>
      <c r="E36" s="10">
        <f t="shared" si="9"/>
        <v>0</v>
      </c>
      <c r="F36" s="10">
        <f t="shared" si="9"/>
        <v>0</v>
      </c>
      <c r="G36" s="10">
        <f t="shared" si="9"/>
        <v>0</v>
      </c>
    </row>
    <row r="37" spans="1:7" x14ac:dyDescent="0.2">
      <c r="A37" s="57" t="s">
        <v>49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57" t="s">
        <v>24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57" t="s">
        <v>32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57" t="s">
        <v>7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57"/>
      <c r="B41" s="4"/>
      <c r="C41" s="4"/>
      <c r="D41" s="4"/>
      <c r="E41" s="4"/>
      <c r="F41" s="4"/>
      <c r="G41" s="4"/>
    </row>
    <row r="42" spans="1:7" x14ac:dyDescent="0.2">
      <c r="A42" s="55" t="s">
        <v>50</v>
      </c>
      <c r="B42" s="13">
        <f t="shared" ref="B42:G42" si="12">SUM(B36+B25+B16+B6)</f>
        <v>73576055.419999987</v>
      </c>
      <c r="C42" s="13">
        <f t="shared" si="12"/>
        <v>2604140</v>
      </c>
      <c r="D42" s="13">
        <f t="shared" si="12"/>
        <v>76180195.419999987</v>
      </c>
      <c r="E42" s="13">
        <f t="shared" si="12"/>
        <v>41594713.670000002</v>
      </c>
      <c r="F42" s="13">
        <f t="shared" si="12"/>
        <v>41594713.670000002</v>
      </c>
      <c r="G42" s="13">
        <f t="shared" si="12"/>
        <v>34585481.75</v>
      </c>
    </row>
    <row r="44" spans="1:7" x14ac:dyDescent="0.2">
      <c r="A44" s="1" t="s">
        <v>120</v>
      </c>
    </row>
    <row r="49" spans="1:6" x14ac:dyDescent="0.2">
      <c r="A49" s="37" t="s">
        <v>144</v>
      </c>
      <c r="B49" s="38"/>
      <c r="C49" s="38"/>
      <c r="D49" s="39" t="s">
        <v>144</v>
      </c>
      <c r="E49" s="39"/>
      <c r="F49" s="39"/>
    </row>
    <row r="50" spans="1:6" ht="22.5" x14ac:dyDescent="0.2">
      <c r="A50" s="40" t="s">
        <v>145</v>
      </c>
      <c r="B50" s="38"/>
      <c r="C50" s="38"/>
      <c r="D50" s="41" t="s">
        <v>146</v>
      </c>
      <c r="E50" s="41"/>
      <c r="F50" s="41"/>
    </row>
  </sheetData>
  <sheetProtection formatCells="0" formatColumns="0" formatRows="0" autoFilter="0"/>
  <mergeCells count="4">
    <mergeCell ref="G2:G3"/>
    <mergeCell ref="A1:G1"/>
    <mergeCell ref="D49:F49"/>
    <mergeCell ref="D50:F50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ignoredErrors>
    <ignoredError sqref="B6:G4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2024-10-04T01:40:17Z</cp:lastPrinted>
  <dcterms:created xsi:type="dcterms:W3CDTF">2014-02-10T03:37:14Z</dcterms:created>
  <dcterms:modified xsi:type="dcterms:W3CDTF">2024-10-04T01:40:20Z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