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PARA FIRMA\"/>
    </mc:Choice>
  </mc:AlternateContent>
  <xr:revisionPtr revIDLastSave="0" documentId="13_ncr:1_{D24837E9-78AB-491C-8088-0A0127D05673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<sst xmlns="http://schemas.openxmlformats.org/spreadsheetml/2006/main" count="863" uniqueCount="606">
  <si>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</si>
  <si>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</si>
  <si>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</si>
  <si>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</si>
  <si>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</si>
  <si>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</si>
  <si>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</si>
  <si>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</si>
  <si>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</si>
  <si>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</si>
  <si>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</si>
  <si>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</si>
  <si>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</si>
  <si>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</si>
  <si>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</si>
  <si>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</si>
  <si>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</si>
  <si>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</si>
  <si>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</si>
  <si>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</si>
  <si>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</si>
  <si>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</si>
  <si>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</si>
  <si>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</si>
  <si>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</si>
  <si>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</si>
  <si>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</si>
  <si>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</si>
  <si>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</si>
  <si>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</si>
  <si>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</si>
  <si>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</si>
  <si>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</si>
  <si>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</si>
  <si>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</si>
  <si>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</si>
  <si>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</si>
  <si>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</si>
  <si>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</si>
  <si>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</si>
  <si>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</si>
  <si>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</si>
  <si>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</si>
  <si>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</si>
  <si>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</si>
  <si>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</si>
  <si>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</si>
  <si>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</si>
  <si>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</si>
  <si>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</si>
  <si>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</si>
  <si>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</si>
  <si>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</si>
  <si>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</si>
  <si>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</si>
  <si>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</si>
  <si>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</si>
  <si>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</si>
  <si>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</si>
  <si>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</si>
  <si>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</si>
  <si>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</si>
  <si>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</si>
  <si>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</si>
  <si>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</si>
  <si>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</si>
  <si>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</si>
  <si>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</si>
  <si>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</si>
  <si>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</si>
  <si>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</si>
  <si>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</si>
  <si>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</si>
  <si>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</si>
  <si>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</si>
  <si>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</si>
  <si>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</si>
  <si>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</si>
  <si>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</si>
  <si>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</si>
  <si>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</si>
  <si>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</si>
  <si>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</si>
  <si>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</si>
  <si>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</si>
  <si>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</si>
  <si>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</si>
  <si>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</si>
  <si>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</si>
  <si>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</si>
  <si>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</si>
  <si>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</si>
  <si>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</si>
  <si>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</si>
  <si>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</si>
  <si>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</si>
  <si>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</si>
  <si>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</si>
  <si>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</si>
  <si>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</si>
  <si>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</si>
  <si>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</si>
  <si>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</si>
  <si>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</si>
  <si>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</si>
  <si>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</si>
  <si>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</si>
  <si>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</si>
  <si>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</si>
  <si>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</si>
  <si>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</si>
  <si>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</si>
  <si>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</si>
  <si>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</si>
  <si>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</si>
  <si>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</si>
  <si>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</si>
  <si>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</si>
  <si>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</si>
  <si>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</si>
  <si>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</si>
  <si>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</si>
  <si>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</si>
  <si>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</si>
  <si>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</si>
  <si>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</si>
  <si>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</si>
  <si>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</si>
  <si>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</si>
  <si>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</si>
  <si>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</si>
  <si>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</si>
  <si>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</si>
  <si>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</si>
  <si>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</si>
  <si>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</si>
  <si>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</si>
  <si>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</si>
  <si>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</si>
  <si>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</si>
  <si>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</si>
  <si>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</si>
  <si>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</si>
  <si>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</si>
  <si>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</si>
  <si>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</si>
  <si>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</si>
  <si>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</si>
  <si>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</si>
  <si>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</si>
  <si>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</si>
  <si>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</si>
  <si>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</si>
  <si>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</si>
  <si>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</si>
  <si>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</si>
  <si>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</si>
  <si>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</si>
  <si>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</si>
  <si>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</si>
  <si>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</si>
  <si>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</si>
  <si>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</si>
  <si>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</si>
  <si>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</si>
  <si>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</si>
  <si>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</si>
  <si>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</si>
  <si>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</si>
  <si>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</si>
  <si>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</si>
  <si>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</si>
  <si>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</si>
  <si>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</si>
  <si>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</si>
  <si>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</si>
  <si>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</si>
  <si>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</si>
  <si>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</si>
  <si>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</si>
  <si>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</si>
  <si>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</si>
  <si>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</si>
  <si>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</si>
  <si>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</si>
  <si>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</si>
  <si>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</si>
  <si>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</si>
  <si>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</si>
  <si>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</si>
  <si>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</si>
  <si>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</si>
  <si>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</si>
  <si>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</si>
  <si>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</si>
  <si>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</si>
  <si>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</si>
  <si>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</si>
  <si>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</si>
  <si>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</si>
  <si>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</si>
  <si>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</si>
  <si>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</si>
  <si>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</si>
  <si>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</si>
  <si>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</si>
  <si>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</si>
  <si>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</si>
  <si>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</si>
  <si>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</si>
  <si>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</si>
  <si>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</si>
  <si>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</si>
  <si>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</si>
  <si>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</si>
  <si>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</si>
  <si>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</si>
  <si>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</si>
  <si>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</si>
  <si>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</si>
  <si>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</si>
  <si>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</si>
  <si>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</si>
  <si>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</si>
  <si>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</si>
  <si>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</si>
  <si>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</si>
  <si>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</si>
  <si>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</si>
  <si>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</si>
  <si>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</si>
  <si>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</si>
  <si>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</si>
  <si>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</si>
  <si>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</si>
  <si>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</si>
  <si>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</si>
  <si>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</si>
  <si>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</si>
  <si>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</si>
  <si>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</si>
  <si>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</si>
  <si>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</si>
  <si>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</si>
  <si>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</si>
  <si>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</si>
  <si>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</si>
  <si>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</si>
  <si>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</si>
  <si>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</si>
  <si>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</si>
  <si>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</si>
  <si>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</si>
  <si>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</si>
  <si>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</si>
  <si>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</si>
  <si>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</si>
  <si>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</si>
  <si>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</si>
  <si>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</si>
  <si>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</si>
  <si>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</si>
  <si>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</si>
  <si>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</si>
  <si>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</si>
  <si>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</si>
  <si>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</si>
  <si>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</si>
  <si>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</si>
  <si>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</si>
  <si>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</si>
  <si>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</si>
  <si>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</si>
  <si>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</si>
  <si>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</si>
  <si>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</si>
  <si>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</si>
  <si>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</si>
  <si>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</si>
  <si>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</si>
  <si>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</si>
  <si>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</si>
  <si>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</si>
  <si>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</si>
  <si>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</si>
  <si>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</si>
  <si>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</si>
  <si>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</si>
  <si>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</si>
  <si>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</si>
  <si>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</si>
  <si>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</si>
  <si>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</si>
  <si>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</si>
  <si>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</si>
  <si>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</si>
  <si>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</si>
  <si>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</si>
  <si>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</si>
  <si>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</si>
  <si>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</si>
  <si>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</si>
  <si>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</si>
  <si>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</si>
  <si>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</si>
  <si>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</si>
  <si>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</si>
  <si>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</si>
  <si>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</si>
  <si>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</si>
  <si>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</si>
  <si>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</si>
  <si>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</si>
  <si>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</si>
  <si>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</si>
  <si>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</si>
  <si>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</si>
  <si>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</si>
  <si>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</si>
  <si>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</si>
  <si>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</si>
  <si>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</si>
  <si>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</si>
  <si>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</si>
  <si>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</si>
  <si>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</si>
  <si>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</si>
  <si>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</si>
  <si>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</si>
  <si>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</si>
  <si>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</si>
  <si>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</si>
  <si>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</si>
  <si>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</si>
  <si>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</si>
  <si>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</si>
  <si>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</si>
  <si>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</si>
  <si>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</si>
  <si>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</si>
  <si>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</si>
  <si>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</si>
  <si>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</si>
  <si>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</si>
  <si>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</si>
  <si>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</si>
  <si>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</si>
  <si>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</si>
  <si>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</si>
  <si>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</si>
  <si>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</si>
  <si>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</si>
  <si>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</si>
  <si>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</si>
  <si>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</si>
  <si>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</si>
  <si>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</si>
  <si>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</si>
  <si>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</si>
  <si>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</si>
  <si>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</si>
  <si>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</si>
  <si>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</si>
  <si>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</si>
  <si>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</si>
  <si>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</si>
  <si>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</si>
  <si>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</si>
  <si>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</si>
  <si>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</si>
  <si>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</si>
  <si>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</si>
  <si>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</si>
  <si>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</si>
  <si>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</si>
  <si>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</si>
  <si>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</si>
  <si>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</si>
  <si>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</si>
  <si>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</si>
  <si>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</si>
  <si>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</si>
  <si>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</si>
  <si>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</si>
  <si>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</si>
  <si>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</si>
  <si>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</si>
  <si>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</si>
  <si>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</si>
  <si>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</si>
  <si>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</si>
  <si>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</si>
  <si>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</si>
  <si>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</si>
  <si>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</si>
  <si>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</si>
  <si>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</si>
  <si>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</si>
  <si>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</si>
  <si>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</si>
  <si>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</si>
  <si>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</si>
  <si>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</si>
  <si>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</si>
  <si>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</si>
  <si>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</si>
  <si>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</si>
  <si>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</si>
  <si>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</si>
  <si>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</si>
  <si>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</si>
  <si>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</si>
  <si>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</si>
  <si>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</si>
  <si>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</si>
  <si>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</si>
  <si>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</si>
  <si>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</si>
  <si>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</si>
  <si>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</si>
  <si>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</si>
  <si>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</si>
  <si>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</si>
  <si>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</si>
  <si>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</si>
  <si>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</si>
  <si>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</si>
  <si>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</si>
  <si>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</si>
  <si>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</si>
  <si>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</si>
  <si>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</si>
  <si>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</si>
  <si>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</si>
  <si>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</si>
  <si>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</si>
  <si>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</si>
  <si>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</si>
  <si>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</si>
  <si>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</si>
  <si>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</si>
  <si>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</si>
  <si>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</si>
  <si>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</si>
  <si>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</si>
  <si>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</si>
  <si>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</si>
  <si>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</si>
  <si>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</si>
  <si>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</si>
  <si>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</si>
  <si>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</si>
  <si>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</si>
  <si>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</si>
  <si>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</si>
  <si>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</si>
  <si>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</si>
  <si>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</si>
  <si>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</si>
  <si>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</si>
  <si>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</si>
  <si>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</si>
  <si>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</si>
  <si>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</si>
  <si>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</si>
  <si>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</si>
  <si>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</si>
  <si>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</si>
  <si>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</si>
  <si>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</si>
  <si>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</si>
  <si>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</si>
  <si>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</si>
  <si>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</si>
  <si>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</si>
  <si>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</si>
  <si>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</si>
  <si>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</si>
  <si>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</si>
  <si>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</si>
  <si>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</si>
  <si>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</si>
  <si>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</si>
  <si>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</si>
  <si>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</si>
  <si>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</si>
  <si>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</si>
  <si>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</si>
  <si>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</si>
  <si>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</si>
  <si>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</si>
  <si>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</si>
  <si>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</si>
  <si>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</si>
  <si>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</si>
  <si>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</si>
  <si>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</si>
  <si>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</si>
  <si>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</si>
  <si>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</si>
  <si>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</si>
  <si>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</si>
  <si>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</si>
  <si>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</si>
  <si>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</si>
  <si>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</si>
  <si>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</si>
  <si>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</si>
  <si>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</si>
  <si>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</si>
  <si>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</si>
  <si>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</si>
  <si>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</si>
  <si>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</si>
  <si>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</si>
  <si>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</si>
  <si>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</si>
  <si>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</si>
  <si>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</si>
  <si>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</si>
  <si>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</si>
  <si>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</si>
  <si>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</si>
  <si>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</si>
  <si>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</si>
  <si>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</si>
  <si>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</si>
  <si>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</si>
  <si>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</si>
  <si>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</si>
  <si>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</si>
  <si>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</si>
  <si>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</si>
  <si>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</si>
  <si>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</si>
  <si>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</si>
  <si>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</si>
  <si>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</si>
  <si>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</si>
  <si>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</si>
  <si>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</si>
  <si>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</si>
  <si>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</si>
  <si>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</si>
  <si>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</si>
  <si>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</si>
  <si>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</si>
  <si>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</si>
  <si>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</si>
  <si>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</si>
  <si>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</si>
  <si>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</si>
  <si>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</si>
  <si>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</si>
  <si>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</si>
  <si>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</si>
  <si>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</si>
  <si>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</si>
  <si>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</si>
  <si>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</si>
  <si>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</si>
  <si>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</si>
  <si>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</si>
  <si>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</si>
  <si>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</si>
  <si>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</si>
  <si>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</si>
  <si>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</si>
  <si>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</si>
  <si>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</si>
  <si>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</si>
  <si>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</si>
  <si>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</si>
  <si>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</si>
  <si>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</si>
  <si>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</si>
  <si>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</si>
  <si>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</si>
  <si>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</si>
  <si>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</si>
  <si>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</si>
  <si>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</si>
  <si>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</si>
  <si>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</si>
  <si>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</si>
  <si>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</si>
  <si>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</si>
  <si>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</si>
  <si>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</si>
  <si>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</si>
  <si>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</si>
  <si>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</si>
  <si>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</si>
  <si>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</si>
  <si>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</si>
  <si>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</si>
  <si>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</si>
  <si>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</si>
  <si>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</si>
  <si>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</si>
  <si>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</si>
  <si>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de Agua Potable y Alcantarillado Municipal de Valle de Santiago</t>
  </si>
  <si>
    <t>Del 1 de Enero al 30 de Septiembre de 2024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</si>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</sst>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  <xf numFmtId="43" fontId="5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4" fontId="16" fillId="0" borderId="0" xfId="20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2" fillId="0" borderId="0" xfId="3" applyFont="1" applyAlignment="1" applyProtection="1">
      <alignment horizontal="center"/>
      <protection locked="0"/>
    </xf>
    <xf numFmtId="0" fontId="2" fillId="0" borderId="0" xfId="3" applyFont="1" applyAlignment="1" applyProtection="1">
      <alignment horizontal="center" wrapText="1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horizontal="center" vertical="top" wrapText="1"/>
      <protection locked="0"/>
    </xf>
  </cellXfs>
  <cellStyles count="22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3 2" xfId="21" xr:uid="{495C1E40-915C-4DF4-9D52-4970BBD98C1A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Normal 6" xfId="20" xr:uid="{00DFD8D5-5C1B-4AC2-A09D-995DFD60ADD5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1</xdr:col>
      <xdr:colOff>66675</xdr:colOff>
      <xdr:row>3</xdr:row>
      <xdr:rowOff>85725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2E9747A2-6A89-4283-9743-EDBEE886B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85725"/>
          <a:ext cx="98107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0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52" sqref="A1:E52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601</v>
      </c>
      <c r="B1" s="162"/>
      <c r="C1" s="115" t="s">
        <v>495</v>
      </c>
      <c r="D1" s="116">
        <v>2024</v>
      </c>
    </row>
    <row r="2" spans="1:4" ht="16.149999999999999" customHeight="1" x14ac:dyDescent="0.2">
      <c r="A2" s="163" t="s">
        <v>494</v>
      </c>
      <c r="B2" s="164"/>
      <c r="C2" s="10" t="s">
        <v>496</v>
      </c>
      <c r="D2" s="117" t="s">
        <v>501</v>
      </c>
    </row>
    <row r="3" spans="1:4" ht="16.149999999999999" customHeight="1" x14ac:dyDescent="0.2">
      <c r="A3" s="165" t="s">
        <v>602</v>
      </c>
      <c r="B3" s="166"/>
      <c r="C3" s="10" t="s">
        <v>497</v>
      </c>
      <c r="D3" s="118">
        <v>3</v>
      </c>
    </row>
    <row r="4" spans="1:4" ht="16.149999999999999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  <row r="49" spans="2:5" x14ac:dyDescent="0.2">
      <c r="B49" s="196" t="s">
        <v>603</v>
      </c>
      <c r="C49" s="197" t="s">
        <v>603</v>
      </c>
      <c r="D49" s="197"/>
      <c r="E49" s="197"/>
    </row>
    <row r="50" spans="2:5" ht="22.5" x14ac:dyDescent="0.2">
      <c r="B50" s="198" t="s">
        <v>604</v>
      </c>
      <c r="C50" s="199" t="s">
        <v>605</v>
      </c>
      <c r="D50" s="199"/>
      <c r="E50" s="199"/>
    </row>
  </sheetData>
  <sheetProtection formatCells="0" formatColumns="0" formatRows="0" autoFilter="0" pivotTables="0"/>
  <mergeCells count="6">
    <mergeCell ref="C49:E49"/>
    <mergeCell ref="C50:E50"/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zoomScaleNormal="100" workbookViewId="0">
      <selection activeCell="A215" sqref="A1:E21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601</v>
      </c>
      <c r="B1" s="164"/>
      <c r="C1" s="164"/>
      <c r="D1" s="10" t="s">
        <v>498</v>
      </c>
      <c r="E1" s="19">
        <v>2024</v>
      </c>
    </row>
    <row r="2" spans="1:5" s="11" customFormat="1" ht="18.95" customHeight="1" x14ac:dyDescent="0.25">
      <c r="A2" s="164" t="s">
        <v>503</v>
      </c>
      <c r="B2" s="164"/>
      <c r="C2" s="164"/>
      <c r="D2" s="10" t="s">
        <v>499</v>
      </c>
      <c r="E2" s="19" t="s">
        <v>501</v>
      </c>
    </row>
    <row r="3" spans="1:5" s="11" customFormat="1" ht="18.95" customHeight="1" x14ac:dyDescent="0.25">
      <c r="A3" s="164" t="s">
        <v>602</v>
      </c>
      <c r="B3" s="164"/>
      <c r="C3" s="164"/>
      <c r="D3" s="10" t="s">
        <v>500</v>
      </c>
      <c r="E3" s="19">
        <v>3</v>
      </c>
    </row>
    <row r="4" spans="1:5" s="11" customFormat="1" ht="18.95" customHeight="1" x14ac:dyDescent="0.25">
      <c r="A4" s="164" t="s">
        <v>516</v>
      </c>
      <c r="B4" s="164"/>
      <c r="C4" s="164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65884587.950000003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59664660.950000003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858282.28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858282.28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58806378.670000002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58806378.670000002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150000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150000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150000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6069927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6069927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6069927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38012227.410000004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37779578.740000002</v>
      </c>
      <c r="D95" s="124">
        <f>C95/$C$94</f>
        <v>0.99387963595264617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18414738.400000002</v>
      </c>
      <c r="D96" s="124">
        <f t="shared" ref="D96:D159" si="0">C96/$C$94</f>
        <v>0.48444249797252281</v>
      </c>
      <c r="E96" s="42"/>
    </row>
    <row r="97" spans="1:5" x14ac:dyDescent="0.2">
      <c r="A97" s="44">
        <v>5111</v>
      </c>
      <c r="B97" s="42" t="s">
        <v>280</v>
      </c>
      <c r="C97" s="45">
        <v>13432719.91</v>
      </c>
      <c r="D97" s="46">
        <f t="shared" si="0"/>
        <v>0.35337892108017355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1151509.8899999999</v>
      </c>
      <c r="D99" s="46">
        <f t="shared" si="0"/>
        <v>3.0293144297486453E-2</v>
      </c>
      <c r="E99" s="42"/>
    </row>
    <row r="100" spans="1:5" x14ac:dyDescent="0.2">
      <c r="A100" s="44">
        <v>5114</v>
      </c>
      <c r="B100" s="42" t="s">
        <v>283</v>
      </c>
      <c r="C100" s="45">
        <v>2822616</v>
      </c>
      <c r="D100" s="46">
        <f t="shared" si="0"/>
        <v>7.4255474943766248E-2</v>
      </c>
      <c r="E100" s="42"/>
    </row>
    <row r="101" spans="1:5" x14ac:dyDescent="0.2">
      <c r="A101" s="44">
        <v>5115</v>
      </c>
      <c r="B101" s="42" t="s">
        <v>284</v>
      </c>
      <c r="C101" s="45">
        <v>1007892.6</v>
      </c>
      <c r="D101" s="46">
        <f t="shared" si="0"/>
        <v>2.6514957651096509E-2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5192749.3</v>
      </c>
      <c r="D103" s="124">
        <f t="shared" si="0"/>
        <v>0.13660734068516928</v>
      </c>
      <c r="E103" s="42"/>
    </row>
    <row r="104" spans="1:5" x14ac:dyDescent="0.2">
      <c r="A104" s="44">
        <v>5121</v>
      </c>
      <c r="B104" s="42" t="s">
        <v>287</v>
      </c>
      <c r="C104" s="45">
        <v>238200.57</v>
      </c>
      <c r="D104" s="46">
        <f t="shared" si="0"/>
        <v>6.2664196820346229E-3</v>
      </c>
      <c r="E104" s="42"/>
    </row>
    <row r="105" spans="1:5" x14ac:dyDescent="0.2">
      <c r="A105" s="44">
        <v>5122</v>
      </c>
      <c r="B105" s="42" t="s">
        <v>288</v>
      </c>
      <c r="C105" s="45">
        <v>71190.13</v>
      </c>
      <c r="D105" s="46">
        <f t="shared" si="0"/>
        <v>1.8728218484053312E-3</v>
      </c>
      <c r="E105" s="42"/>
    </row>
    <row r="106" spans="1:5" x14ac:dyDescent="0.2">
      <c r="A106" s="44">
        <v>5123</v>
      </c>
      <c r="B106" s="42" t="s">
        <v>289</v>
      </c>
      <c r="C106" s="45">
        <v>826281.01</v>
      </c>
      <c r="D106" s="46">
        <f t="shared" si="0"/>
        <v>2.1737242626898193E-2</v>
      </c>
      <c r="E106" s="42"/>
    </row>
    <row r="107" spans="1:5" x14ac:dyDescent="0.2">
      <c r="A107" s="44">
        <v>5124</v>
      </c>
      <c r="B107" s="42" t="s">
        <v>290</v>
      </c>
      <c r="C107" s="45">
        <v>2510453.9900000002</v>
      </c>
      <c r="D107" s="46">
        <f t="shared" si="0"/>
        <v>6.6043327661971393E-2</v>
      </c>
      <c r="E107" s="42"/>
    </row>
    <row r="108" spans="1:5" x14ac:dyDescent="0.2">
      <c r="A108" s="44">
        <v>5125</v>
      </c>
      <c r="B108" s="42" t="s">
        <v>291</v>
      </c>
      <c r="C108" s="45">
        <v>260885.53</v>
      </c>
      <c r="D108" s="46">
        <f t="shared" si="0"/>
        <v>6.8632002851631889E-3</v>
      </c>
      <c r="E108" s="42"/>
    </row>
    <row r="109" spans="1:5" x14ac:dyDescent="0.2">
      <c r="A109" s="44">
        <v>5126</v>
      </c>
      <c r="B109" s="42" t="s">
        <v>292</v>
      </c>
      <c r="C109" s="45">
        <v>974425.28</v>
      </c>
      <c r="D109" s="46">
        <f t="shared" si="0"/>
        <v>2.5634522004981342E-2</v>
      </c>
      <c r="E109" s="42"/>
    </row>
    <row r="110" spans="1:5" x14ac:dyDescent="0.2">
      <c r="A110" s="44">
        <v>5127</v>
      </c>
      <c r="B110" s="42" t="s">
        <v>293</v>
      </c>
      <c r="C110" s="45">
        <v>184291.93</v>
      </c>
      <c r="D110" s="46">
        <f t="shared" si="0"/>
        <v>4.8482275982469182E-3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127020.86</v>
      </c>
      <c r="D112" s="46">
        <f t="shared" si="0"/>
        <v>3.3415789774682921E-3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14172091.039999999</v>
      </c>
      <c r="D113" s="124">
        <f t="shared" si="0"/>
        <v>0.37282979729495408</v>
      </c>
      <c r="E113" s="42"/>
    </row>
    <row r="114" spans="1:5" x14ac:dyDescent="0.2">
      <c r="A114" s="44">
        <v>5131</v>
      </c>
      <c r="B114" s="42" t="s">
        <v>297</v>
      </c>
      <c r="C114" s="45">
        <v>7636305.6299999999</v>
      </c>
      <c r="D114" s="46">
        <f t="shared" si="0"/>
        <v>0.20089076989976892</v>
      </c>
      <c r="E114" s="42"/>
    </row>
    <row r="115" spans="1:5" x14ac:dyDescent="0.2">
      <c r="A115" s="44">
        <v>5132</v>
      </c>
      <c r="B115" s="42" t="s">
        <v>298</v>
      </c>
      <c r="C115" s="45">
        <v>311550</v>
      </c>
      <c r="D115" s="46">
        <f t="shared" si="0"/>
        <v>8.1960469361508533E-3</v>
      </c>
      <c r="E115" s="42"/>
    </row>
    <row r="116" spans="1:5" x14ac:dyDescent="0.2">
      <c r="A116" s="44">
        <v>5133</v>
      </c>
      <c r="B116" s="42" t="s">
        <v>299</v>
      </c>
      <c r="C116" s="45">
        <v>2056828.17</v>
      </c>
      <c r="D116" s="46">
        <f t="shared" si="0"/>
        <v>5.4109646030869089E-2</v>
      </c>
      <c r="E116" s="42"/>
    </row>
    <row r="117" spans="1:5" x14ac:dyDescent="0.2">
      <c r="A117" s="44">
        <v>5134</v>
      </c>
      <c r="B117" s="42" t="s">
        <v>300</v>
      </c>
      <c r="C117" s="45">
        <v>401874.07</v>
      </c>
      <c r="D117" s="46">
        <f t="shared" si="0"/>
        <v>1.057223155237353E-2</v>
      </c>
      <c r="E117" s="42"/>
    </row>
    <row r="118" spans="1:5" x14ac:dyDescent="0.2">
      <c r="A118" s="44">
        <v>5135</v>
      </c>
      <c r="B118" s="42" t="s">
        <v>301</v>
      </c>
      <c r="C118" s="45">
        <v>2020091.9</v>
      </c>
      <c r="D118" s="46">
        <f t="shared" si="0"/>
        <v>5.3143213056453711E-2</v>
      </c>
      <c r="E118" s="42"/>
    </row>
    <row r="119" spans="1:5" x14ac:dyDescent="0.2">
      <c r="A119" s="44">
        <v>5136</v>
      </c>
      <c r="B119" s="42" t="s">
        <v>302</v>
      </c>
      <c r="C119" s="45">
        <v>92100</v>
      </c>
      <c r="D119" s="46">
        <f t="shared" si="0"/>
        <v>2.4229045829545614E-3</v>
      </c>
      <c r="E119" s="42"/>
    </row>
    <row r="120" spans="1:5" x14ac:dyDescent="0.2">
      <c r="A120" s="44">
        <v>5137</v>
      </c>
      <c r="B120" s="42" t="s">
        <v>303</v>
      </c>
      <c r="C120" s="45">
        <v>62249.95</v>
      </c>
      <c r="D120" s="46">
        <f t="shared" si="0"/>
        <v>1.6376296323962246E-3</v>
      </c>
      <c r="E120" s="42"/>
    </row>
    <row r="121" spans="1:5" x14ac:dyDescent="0.2">
      <c r="A121" s="44">
        <v>5138</v>
      </c>
      <c r="B121" s="42" t="s">
        <v>304</v>
      </c>
      <c r="C121" s="45">
        <v>41153.78</v>
      </c>
      <c r="D121" s="46">
        <f t="shared" si="0"/>
        <v>1.0826458432997151E-3</v>
      </c>
      <c r="E121" s="42"/>
    </row>
    <row r="122" spans="1:5" x14ac:dyDescent="0.2">
      <c r="A122" s="44">
        <v>5139</v>
      </c>
      <c r="B122" s="42" t="s">
        <v>305</v>
      </c>
      <c r="C122" s="45">
        <v>1549937.54</v>
      </c>
      <c r="D122" s="46">
        <f t="shared" si="0"/>
        <v>4.0774709760687498E-2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228300</v>
      </c>
      <c r="D123" s="124">
        <f t="shared" si="0"/>
        <v>6.0059621746854103E-3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18000</v>
      </c>
      <c r="D124" s="124">
        <f t="shared" si="0"/>
        <v>4.7353184031685236E-4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18000</v>
      </c>
      <c r="D126" s="46">
        <f t="shared" si="0"/>
        <v>4.7353184031685236E-4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210300</v>
      </c>
      <c r="D133" s="124">
        <f t="shared" si="0"/>
        <v>5.5324303343685585E-3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210300</v>
      </c>
      <c r="D135" s="46">
        <f t="shared" si="0"/>
        <v>5.5324303343685585E-3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4348.67</v>
      </c>
      <c r="D181" s="124">
        <f t="shared" si="1"/>
        <v>1.1440187266837146E-4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4348.67</v>
      </c>
      <c r="D182" s="124">
        <f t="shared" si="1"/>
        <v>1.1440187266837146E-4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4348.67</v>
      </c>
      <c r="D190" s="46">
        <f t="shared" si="1"/>
        <v>1.1440187266837146E-4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topLeftCell="A125" zoomScale="80" zoomScaleNormal="80" workbookViewId="0">
      <selection sqref="A1:J174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601</v>
      </c>
      <c r="B1" s="171"/>
      <c r="C1" s="171"/>
      <c r="D1" s="171"/>
      <c r="E1" s="171"/>
      <c r="F1" s="171"/>
      <c r="G1" s="10" t="s">
        <v>498</v>
      </c>
      <c r="H1" s="19">
        <v>2024</v>
      </c>
    </row>
    <row r="2" spans="1:8" s="11" customFormat="1" ht="18.95" customHeight="1" x14ac:dyDescent="0.25">
      <c r="A2" s="170" t="s">
        <v>502</v>
      </c>
      <c r="B2" s="171"/>
      <c r="C2" s="171"/>
      <c r="D2" s="171"/>
      <c r="E2" s="171"/>
      <c r="F2" s="171"/>
      <c r="G2" s="10" t="s">
        <v>499</v>
      </c>
      <c r="H2" s="19" t="s">
        <v>501</v>
      </c>
    </row>
    <row r="3" spans="1:8" s="11" customFormat="1" ht="18.95" customHeight="1" x14ac:dyDescent="0.25">
      <c r="A3" s="170" t="s">
        <v>602</v>
      </c>
      <c r="B3" s="171"/>
      <c r="C3" s="171"/>
      <c r="D3" s="171"/>
      <c r="E3" s="171"/>
      <c r="F3" s="171"/>
      <c r="G3" s="10" t="s">
        <v>500</v>
      </c>
      <c r="H3" s="19">
        <v>3</v>
      </c>
    </row>
    <row r="4" spans="1:8" s="11" customFormat="1" ht="18.95" customHeight="1" x14ac:dyDescent="0.25">
      <c r="A4" s="170" t="s">
        <v>516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27407.34</v>
      </c>
      <c r="D15" s="18">
        <v>27407.34</v>
      </c>
      <c r="E15" s="160">
        <v>27407.34</v>
      </c>
      <c r="F15" s="160">
        <v>27407.34</v>
      </c>
      <c r="G15" s="160">
        <v>27407.34</v>
      </c>
    </row>
    <row r="16" spans="1:8" x14ac:dyDescent="0.2">
      <c r="A16" s="16">
        <v>1124</v>
      </c>
      <c r="B16" s="14" t="s">
        <v>122</v>
      </c>
      <c r="C16" s="18">
        <v>10176012.67</v>
      </c>
      <c r="D16" s="18">
        <v>10176012.67</v>
      </c>
      <c r="E16" s="160">
        <v>10165978.17</v>
      </c>
      <c r="F16" s="160">
        <v>10200202.68</v>
      </c>
      <c r="G16" s="160">
        <v>10190989.970000001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756929.57</v>
      </c>
      <c r="D20" s="18">
        <v>756929.57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260719.45</v>
      </c>
      <c r="D21" s="18">
        <v>260719.45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40481530.740000002</v>
      </c>
      <c r="D23" s="18">
        <v>40481530.740000002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526625.35</v>
      </c>
      <c r="D24" s="18">
        <v>526625.35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309704.62</v>
      </c>
      <c r="D25" s="18">
        <v>309704.62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-0.94</v>
      </c>
      <c r="D26" s="18">
        <v>-0.94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1055991.72</v>
      </c>
      <c r="D27" s="18">
        <v>1055991.72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275407.78000000003</v>
      </c>
    </row>
    <row r="42" spans="1:8" x14ac:dyDescent="0.2">
      <c r="A42" s="16">
        <v>1151</v>
      </c>
      <c r="B42" s="14" t="s">
        <v>145</v>
      </c>
      <c r="C42" s="18">
        <v>275407.78000000003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29460486.399999999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204807.97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19274652.16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7530557.0999999996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2450469.17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41263206.600000001</v>
      </c>
      <c r="D64" s="18">
        <f t="shared" ref="D64:E64" si="0">SUM(D65:D72)</f>
        <v>0</v>
      </c>
      <c r="E64" s="18">
        <f t="shared" si="0"/>
        <v>14643668.75</v>
      </c>
    </row>
    <row r="65" spans="1:9" x14ac:dyDescent="0.2">
      <c r="A65" s="16">
        <v>1241</v>
      </c>
      <c r="B65" s="14" t="s">
        <v>158</v>
      </c>
      <c r="C65" s="18">
        <v>4856106.99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181432.36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41790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14937270.07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83550.16</v>
      </c>
      <c r="D69" s="18">
        <v>0</v>
      </c>
      <c r="E69" s="18">
        <v>14643668.75</v>
      </c>
    </row>
    <row r="70" spans="1:9" x14ac:dyDescent="0.2">
      <c r="A70" s="16">
        <v>1246</v>
      </c>
      <c r="B70" s="14" t="s">
        <v>163</v>
      </c>
      <c r="C70" s="18">
        <v>21163057.02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2266660.58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2255088.58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11572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1889155.8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1889155.8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29711748.34</v>
      </c>
      <c r="D110" s="18">
        <f>SUM(D111:D119)</f>
        <v>29711748.34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107945.35</v>
      </c>
      <c r="D111" s="18">
        <f>C111</f>
        <v>107945.35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2947166.97</v>
      </c>
      <c r="D112" s="18">
        <f t="shared" ref="D112:D119" si="1">C112</f>
        <v>2947166.97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-133398.41</v>
      </c>
      <c r="D113" s="18">
        <f t="shared" si="1"/>
        <v>-133398.41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3200</v>
      </c>
      <c r="D115" s="18">
        <f t="shared" si="1"/>
        <v>3200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28715265.800000001</v>
      </c>
      <c r="D117" s="18">
        <f t="shared" si="1"/>
        <v>28715265.800000001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-1928431.37</v>
      </c>
      <c r="D119" s="18">
        <f t="shared" si="1"/>
        <v>-1928431.37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42598.28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42598.28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50" fitToHeight="0" orientation="landscape" r:id="rId1"/>
  <ignoredErrors>
    <ignoredError sqref="D1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workbookViewId="0">
      <selection activeCell="A32" sqref="A1:E32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601</v>
      </c>
      <c r="B1" s="172"/>
      <c r="C1" s="172"/>
      <c r="D1" s="21" t="s">
        <v>498</v>
      </c>
      <c r="E1" s="22">
        <v>2024</v>
      </c>
    </row>
    <row r="2" spans="1:5" ht="18.95" customHeight="1" x14ac:dyDescent="0.2">
      <c r="A2" s="172" t="s">
        <v>504</v>
      </c>
      <c r="B2" s="172"/>
      <c r="C2" s="172"/>
      <c r="D2" s="21" t="s">
        <v>499</v>
      </c>
      <c r="E2" s="22" t="s">
        <v>501</v>
      </c>
    </row>
    <row r="3" spans="1:5" ht="18.95" customHeight="1" x14ac:dyDescent="0.2">
      <c r="A3" s="172" t="s">
        <v>602</v>
      </c>
      <c r="B3" s="172"/>
      <c r="C3" s="172"/>
      <c r="D3" s="21" t="s">
        <v>500</v>
      </c>
      <c r="E3" s="22">
        <v>3</v>
      </c>
    </row>
    <row r="4" spans="1:5" ht="18.95" customHeight="1" x14ac:dyDescent="0.2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40162201.170000002</v>
      </c>
    </row>
    <row r="10" spans="1:5" x14ac:dyDescent="0.2">
      <c r="A10" s="27">
        <v>3120</v>
      </c>
      <c r="B10" s="23" t="s">
        <v>384</v>
      </c>
      <c r="C10" s="28">
        <v>3953712.43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27872360.539999999</v>
      </c>
    </row>
    <row r="16" spans="1:5" x14ac:dyDescent="0.2">
      <c r="A16" s="27">
        <v>3220</v>
      </c>
      <c r="B16" s="23" t="s">
        <v>388</v>
      </c>
      <c r="C16" s="28">
        <v>53320005.880000003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zoomScale="130" zoomScaleNormal="130" workbookViewId="0">
      <selection activeCell="A148" sqref="A1:E148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601</v>
      </c>
      <c r="B1" s="172"/>
      <c r="C1" s="172"/>
      <c r="D1" s="21" t="s">
        <v>498</v>
      </c>
      <c r="E1" s="22">
        <v>2024</v>
      </c>
    </row>
    <row r="2" spans="1:5" s="29" customFormat="1" ht="18.95" customHeight="1" x14ac:dyDescent="0.25">
      <c r="A2" s="172" t="s">
        <v>505</v>
      </c>
      <c r="B2" s="172"/>
      <c r="C2" s="172"/>
      <c r="D2" s="21" t="s">
        <v>499</v>
      </c>
      <c r="E2" s="22" t="s">
        <v>501</v>
      </c>
    </row>
    <row r="3" spans="1:5" s="29" customFormat="1" ht="18.95" customHeight="1" x14ac:dyDescent="0.25">
      <c r="A3" s="172" t="s">
        <v>602</v>
      </c>
      <c r="B3" s="172"/>
      <c r="C3" s="172"/>
      <c r="D3" s="21" t="s">
        <v>500</v>
      </c>
      <c r="E3" s="22">
        <v>3</v>
      </c>
    </row>
    <row r="4" spans="1:5" s="29" customFormat="1" ht="18.95" customHeight="1" x14ac:dyDescent="0.25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41115386.229999997</v>
      </c>
      <c r="D10" s="28">
        <v>23704639.649999999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41115386.229999997</v>
      </c>
      <c r="D16" s="84">
        <f>SUM(D9:D15)</f>
        <v>23704639.649999999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473524.43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473524.43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3113310.5</v>
      </c>
      <c r="D29" s="84">
        <f>SUM(D30:D37)</f>
        <v>2478015.89</v>
      </c>
    </row>
    <row r="30" spans="1:4" x14ac:dyDescent="0.2">
      <c r="A30" s="27">
        <v>1241</v>
      </c>
      <c r="B30" s="23" t="s">
        <v>158</v>
      </c>
      <c r="C30" s="28">
        <v>227838.39</v>
      </c>
      <c r="D30" s="28">
        <v>761339.78</v>
      </c>
    </row>
    <row r="31" spans="1:4" x14ac:dyDescent="0.2">
      <c r="A31" s="27">
        <v>1242</v>
      </c>
      <c r="B31" s="23" t="s">
        <v>159</v>
      </c>
      <c r="C31" s="28">
        <v>6239</v>
      </c>
      <c r="D31" s="28">
        <v>28625.1</v>
      </c>
    </row>
    <row r="32" spans="1:4" x14ac:dyDescent="0.2">
      <c r="A32" s="27">
        <v>1243</v>
      </c>
      <c r="B32" s="23" t="s">
        <v>160</v>
      </c>
      <c r="C32" s="28">
        <v>41790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1456497.42</v>
      </c>
      <c r="D33" s="28">
        <v>845847.84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1380945.69</v>
      </c>
      <c r="D35" s="28">
        <v>842203.17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49939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49939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3586834.93</v>
      </c>
      <c r="D44" s="84">
        <f>D21+D29+D38</f>
        <v>2527954.89</v>
      </c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521</v>
      </c>
      <c r="C48" s="84">
        <v>27872360.539999999</v>
      </c>
      <c r="D48" s="84">
        <v>17239907.690000001</v>
      </c>
    </row>
    <row r="49" spans="1:4" x14ac:dyDescent="0.2">
      <c r="A49" s="27"/>
      <c r="B49" s="85" t="s">
        <v>510</v>
      </c>
      <c r="C49" s="84">
        <f>C54+C66+C94+C97+C50</f>
        <v>4348.67</v>
      </c>
      <c r="D49" s="84">
        <f>D54+D66+D94+D97+D50</f>
        <v>5759355.7400000002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4348.67</v>
      </c>
      <c r="D66" s="84">
        <f>D67+D76+D79+D85</f>
        <v>2586618.06</v>
      </c>
    </row>
    <row r="67" spans="1:4" x14ac:dyDescent="0.2">
      <c r="A67" s="27">
        <v>5510</v>
      </c>
      <c r="B67" s="23" t="s">
        <v>358</v>
      </c>
      <c r="C67" s="28">
        <f>SUM(C68:C75)</f>
        <v>4348.67</v>
      </c>
      <c r="D67" s="28">
        <f>SUM(D68:D75)</f>
        <v>2586618.06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2492862.86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93755.199999999997</v>
      </c>
    </row>
    <row r="75" spans="1:4" x14ac:dyDescent="0.2">
      <c r="A75" s="27">
        <v>5518</v>
      </c>
      <c r="B75" s="23" t="s">
        <v>41</v>
      </c>
      <c r="C75" s="28">
        <v>4348.67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3172737.68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557005.78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721358.34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1650162.46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244211.1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-0.54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-0.54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-0.54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27876709.210000001</v>
      </c>
      <c r="D145" s="84">
        <f>D48+D49+D103-D109-D112</f>
        <v>22999263.969999999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72" fitToHeight="0" orientation="portrait" r:id="rId1"/>
  <ignoredErrors>
    <ignoredError sqref="C16:D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showGridLines="0" workbookViewId="0">
      <selection activeCell="A24" sqref="A1:F24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601</v>
      </c>
      <c r="B1" s="174"/>
      <c r="C1" s="175"/>
    </row>
    <row r="2" spans="1:3" s="30" customFormat="1" ht="18" customHeight="1" x14ac:dyDescent="0.25">
      <c r="A2" s="176" t="s">
        <v>506</v>
      </c>
      <c r="B2" s="177"/>
      <c r="C2" s="178"/>
    </row>
    <row r="3" spans="1:3" s="30" customFormat="1" ht="18" customHeight="1" x14ac:dyDescent="0.25">
      <c r="A3" s="176" t="s">
        <v>602</v>
      </c>
      <c r="B3" s="177"/>
      <c r="C3" s="178"/>
    </row>
    <row r="4" spans="1:3" s="32" customFormat="1" ht="18" customHeight="1" x14ac:dyDescent="0.2">
      <c r="A4" s="179" t="s">
        <v>507</v>
      </c>
      <c r="B4" s="180"/>
      <c r="C4" s="181"/>
    </row>
    <row r="5" spans="1:3" s="32" customFormat="1" ht="18" customHeight="1" x14ac:dyDescent="0.2">
      <c r="A5" s="182" t="s">
        <v>406</v>
      </c>
      <c r="B5" s="183"/>
      <c r="C5" s="147">
        <v>2024</v>
      </c>
    </row>
    <row r="6" spans="1:3" x14ac:dyDescent="0.2">
      <c r="A6" s="47" t="s">
        <v>435</v>
      </c>
      <c r="B6" s="47"/>
      <c r="C6" s="92">
        <v>65884587.950000003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65884587.950000003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workbookViewId="0">
      <selection activeCell="A44" sqref="A1:E44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601</v>
      </c>
      <c r="B1" s="185"/>
      <c r="C1" s="186"/>
    </row>
    <row r="2" spans="1:3" s="33" customFormat="1" ht="18.95" customHeight="1" x14ac:dyDescent="0.25">
      <c r="A2" s="187" t="s">
        <v>508</v>
      </c>
      <c r="B2" s="188"/>
      <c r="C2" s="189"/>
    </row>
    <row r="3" spans="1:3" s="33" customFormat="1" ht="18.95" customHeight="1" x14ac:dyDescent="0.25">
      <c r="A3" s="187" t="s">
        <v>602</v>
      </c>
      <c r="B3" s="188"/>
      <c r="C3" s="189"/>
    </row>
    <row r="4" spans="1:3" x14ac:dyDescent="0.2">
      <c r="A4" s="179" t="s">
        <v>507</v>
      </c>
      <c r="B4" s="180"/>
      <c r="C4" s="181"/>
    </row>
    <row r="5" spans="1:3" ht="22.15" customHeight="1" x14ac:dyDescent="0.2">
      <c r="A5" s="190" t="s">
        <v>406</v>
      </c>
      <c r="B5" s="191"/>
      <c r="C5" s="147">
        <v>2024</v>
      </c>
    </row>
    <row r="6" spans="1:3" x14ac:dyDescent="0.2">
      <c r="A6" s="72" t="s">
        <v>448</v>
      </c>
      <c r="B6" s="47"/>
      <c r="C6" s="96">
        <v>41594713.670000002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3586834.93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227838.39</v>
      </c>
    </row>
    <row r="12" spans="1:3" x14ac:dyDescent="0.2">
      <c r="A12" s="78">
        <v>2.4</v>
      </c>
      <c r="B12" s="65" t="s">
        <v>159</v>
      </c>
      <c r="C12" s="97">
        <v>6239</v>
      </c>
    </row>
    <row r="13" spans="1:3" x14ac:dyDescent="0.2">
      <c r="A13" s="78">
        <v>2.5</v>
      </c>
      <c r="B13" s="65" t="s">
        <v>160</v>
      </c>
      <c r="C13" s="97">
        <v>41790</v>
      </c>
    </row>
    <row r="14" spans="1:3" x14ac:dyDescent="0.2">
      <c r="A14" s="78">
        <v>2.6</v>
      </c>
      <c r="B14" s="65" t="s">
        <v>161</v>
      </c>
      <c r="C14" s="97">
        <v>1456497.42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1380945.69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473524.43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4348.67</v>
      </c>
    </row>
    <row r="32" spans="1:3" x14ac:dyDescent="0.2">
      <c r="A32" s="78" t="s">
        <v>470</v>
      </c>
      <c r="B32" s="65" t="s">
        <v>358</v>
      </c>
      <c r="C32" s="97">
        <v>4348.67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38012227.410000004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abSelected="1" workbookViewId="0">
      <selection activeCell="A60" sqref="A1:J60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601</v>
      </c>
      <c r="B1" s="193"/>
      <c r="C1" s="193"/>
      <c r="D1" s="193"/>
      <c r="E1" s="193"/>
      <c r="F1" s="193"/>
      <c r="G1" s="21" t="s">
        <v>498</v>
      </c>
      <c r="H1" s="22">
        <v>2024</v>
      </c>
    </row>
    <row r="2" spans="1:10" ht="18.95" customHeight="1" x14ac:dyDescent="0.2">
      <c r="A2" s="172" t="s">
        <v>509</v>
      </c>
      <c r="B2" s="193"/>
      <c r="C2" s="193"/>
      <c r="D2" s="193"/>
      <c r="E2" s="193"/>
      <c r="F2" s="193"/>
      <c r="G2" s="21" t="s">
        <v>499</v>
      </c>
      <c r="H2" s="22" t="s">
        <v>501</v>
      </c>
    </row>
    <row r="3" spans="1:10" ht="18.95" customHeight="1" x14ac:dyDescent="0.2">
      <c r="A3" s="194" t="s">
        <v>602</v>
      </c>
      <c r="B3" s="195"/>
      <c r="C3" s="195"/>
      <c r="D3" s="195"/>
      <c r="E3" s="195"/>
      <c r="F3" s="195"/>
      <c r="G3" s="21" t="s">
        <v>500</v>
      </c>
      <c r="H3" s="22">
        <v>3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553</v>
      </c>
      <c r="C39" s="192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73576055.420000002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-10295607.470000001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2604140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-65884587.950000003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554</v>
      </c>
      <c r="C48" s="192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-73576055.420000002</v>
      </c>
    </row>
    <row r="51" spans="1:3" x14ac:dyDescent="0.2">
      <c r="A51" s="23">
        <v>8220</v>
      </c>
      <c r="B51" s="112" t="s">
        <v>46</v>
      </c>
      <c r="C51" s="114">
        <v>34500346.659999996</v>
      </c>
    </row>
    <row r="52" spans="1:3" x14ac:dyDescent="0.2">
      <c r="A52" s="23">
        <v>8230</v>
      </c>
      <c r="B52" s="112" t="s">
        <v>600</v>
      </c>
      <c r="C52" s="114">
        <v>-2604140</v>
      </c>
    </row>
    <row r="53" spans="1:3" x14ac:dyDescent="0.2">
      <c r="A53" s="23">
        <v>8240</v>
      </c>
      <c r="B53" s="112" t="s">
        <v>45</v>
      </c>
      <c r="C53" s="114">
        <v>85135.09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41594713.670000002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50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2024-10-04T01:08:59Z</cp:lastPrinted>
  <dcterms:created xsi:type="dcterms:W3CDTF">2012-12-11T20:36:24Z</dcterms:created>
  <dcterms:modified xsi:type="dcterms:W3CDTF">2024-10-04T01:09:02Z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