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C4681344-A872-46CB-A5A6-A8246A71DF07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<sst xmlns="http://schemas.openxmlformats.org/spreadsheetml/2006/main" count="221" uniqueCount="147">
  <si>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</si>
  <si>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</si>
  <si>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</si>
  <si>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</si>
  <si>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</si>
  <si>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</si>
  <si>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</si>
  <si>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</si>
  <si>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</si>
  <si>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</si>
  <si>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</si>
  <si>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</si>
  <si>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</si>
  <si>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</si>
  <si>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</si>
  <si>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</si>
  <si>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</si>
  <si>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</si>
  <si>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</si>
  <si>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</si>
  <si>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</si>
  <si>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</si>
  <si>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</si>
  <si>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</si>
  <si>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</si>
  <si>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</si>
  <si>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</si>
  <si>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</si>
  <si>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</si>
  <si>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</si>
  <si>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</si>
  <si>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</si>
  <si>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</si>
  <si>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</si>
  <si>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</si>
  <si>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</si>
  <si>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</si>
  <si>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</si>
  <si>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</si>
  <si>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</si>
  <si>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</si>
  <si>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</si>
  <si>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</si>
  <si>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</si>
  <si>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</si>
  <si>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</si>
  <si>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</si>
  <si>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</si>
  <si>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</si>
  <si>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</si>
  <si>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</si>
  <si>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</si>
  <si>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</si>
  <si>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</si>
  <si>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</si>
  <si>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</si>
  <si>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</si>
  <si>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</si>
  <si>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</si>
  <si>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</si>
  <si>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</si>
  <si>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</si>
  <si>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</si>
  <si>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</si>
  <si>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</si>
  <si>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</si>
  <si>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</si>
  <si>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</si>
  <si>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</si>
  <si>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</si>
  <si>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</si>
  <si>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</si>
  <si>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</si>
  <si>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</si>
  <si>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</si>
  <si>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</si>
  <si>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</si>
  <si>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</si>
  <si>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</si>
  <si>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</si>
  <si>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</si>
  <si>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</si>
  <si>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</si>
  <si>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</si>
  <si>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</si>
  <si>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</si>
  <si>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</si>
  <si>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</si>
  <si>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</si>
  <si>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</si>
  <si>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</si>
  <si>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</si>
  <si>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</si>
  <si>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</si>
  <si>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</si>
  <si>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</si>
  <si>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</si>
  <si>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</si>
  <si>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</si>
  <si>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</si>
  <si>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</si>
  <si>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</si>
  <si>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</si>
  <si>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</si>
  <si>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</si>
  <si>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</si>
  <si>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</si>
  <si>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</si>
  <si>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</si>
  <si>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</si>
  <si>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</si>
  <si>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</si>
  <si>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</si>
  <si>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</si>
  <si>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</si>
  <si>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</si>
  <si>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</si>
  <si>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</si>
  <si>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</si>
  <si>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</si>
  <si>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</si>
  <si>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</si>
  <si>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</si>
  <si>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</si>
  <si>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</si>
  <si>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</si>
  <si>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</si>
  <si>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</si>
  <si>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</si>
  <si>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30 de Junio de 2024</t>
  </si>
  <si>
    <t>Sistema de Agua Potable y Alcantarillado Municipal de Valle de Santiago
Estado Analítico del Ejercicio del Presupuesto de Egresos
Clasificación Económica (por Tipo de Gasto)
Del 1 de Enero al 30 de Junio de 2024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</si>
  <si>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</si>
  <si>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</si>
  <si>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</si>
  <si>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</si>
  <si>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</si>
  <si>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</si>
  <si>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</si>
  <si>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</si>
  <si>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</si>
  <si>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30 de Junio de 2024</t>
  </si>
  <si>
    <t>Sistema de Agua Potable y Alcantarillado Municipal de Valle de Santiago
Estado Analítico del Ejercicio del Presupuesto de Egresos
Clasificación Administrativa (Poderes)
Del 1 de Enero al 30 de Junio de 2024</t>
  </si>
  <si>
    <t>Sistema de Agua Potable y Alcantarillado Municipal de Valle de Santiago
Estado Analítico del Ejercicio del Presupuesto de Egresos
Clasificación Administrativa (Sector Paraestatal)
Del 1 de Enero al 30 de Junio de 2024</t>
  </si>
  <si>
    <t>Sistema de Agua Potable y Alcantarillado Municipal de Valle de Santiago
Estado Analítico del Ejercicio del Presupuesto de Egresos
Clasificación Funcional (Finalidad y Función)
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</si>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</sst>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9" fillId="0" borderId="0" xfId="7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 inden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2" fillId="0" borderId="1" xfId="0" applyFont="1" applyBorder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FCD32075-BD5F-4A4C-B52F-2FCD8D8F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38DAC45-8654-4408-9A3C-E2560EB04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2634F1C-239B-41CD-87E0-26369A34B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5713CD23-12ED-4498-99C7-95F9D4F13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opLeftCell="A49" workbookViewId="0">
      <selection activeCell="A87" sqref="A1:G8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2" t="s">
        <v>129</v>
      </c>
      <c r="B1" s="26"/>
      <c r="C1" s="26"/>
      <c r="D1" s="26"/>
      <c r="E1" s="26"/>
      <c r="F1" s="26"/>
      <c r="G1" s="27"/>
    </row>
    <row r="2" spans="1:8" x14ac:dyDescent="0.2">
      <c r="A2" s="36"/>
      <c r="B2" s="16"/>
      <c r="C2" s="17"/>
      <c r="D2" s="15" t="s">
        <v>57</v>
      </c>
      <c r="E2" s="17"/>
      <c r="F2" s="18"/>
      <c r="G2" s="28" t="s">
        <v>56</v>
      </c>
    </row>
    <row r="3" spans="1:8" ht="24.95" customHeight="1" x14ac:dyDescent="0.2">
      <c r="A3" s="3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29"/>
    </row>
    <row r="4" spans="1:8" x14ac:dyDescent="0.2">
      <c r="A4" s="38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3" t="s">
        <v>58</v>
      </c>
      <c r="B5" s="8">
        <f>SUM(B6:B12)</f>
        <v>31632893.899999999</v>
      </c>
      <c r="C5" s="8">
        <f>SUM(C6:C12)</f>
        <v>0</v>
      </c>
      <c r="D5" s="8">
        <f>B5+C5</f>
        <v>31632893.899999999</v>
      </c>
      <c r="E5" s="8">
        <f>SUM(E6:E12)</f>
        <v>11713842.969999999</v>
      </c>
      <c r="F5" s="8">
        <f>SUM(F6:F12)</f>
        <v>11713842.969999999</v>
      </c>
      <c r="G5" s="8">
        <f>D5-E5</f>
        <v>19919050.93</v>
      </c>
    </row>
    <row r="6" spans="1:8" x14ac:dyDescent="0.2">
      <c r="A6" s="39" t="s">
        <v>62</v>
      </c>
      <c r="B6" s="4">
        <v>19724379.52</v>
      </c>
      <c r="C6" s="4">
        <v>0</v>
      </c>
      <c r="D6" s="4">
        <f t="shared" ref="D6:D69" si="0">B6+C6</f>
        <v>19724379.52</v>
      </c>
      <c r="E6" s="4">
        <v>8636694.7400000002</v>
      </c>
      <c r="F6" s="4">
        <v>8636694.7400000002</v>
      </c>
      <c r="G6" s="4">
        <f t="shared" ref="G6:G69" si="1">D6-E6</f>
        <v>11087684.779999999</v>
      </c>
      <c r="H6" s="7">
        <v>1100</v>
      </c>
    </row>
    <row r="7" spans="1:8" x14ac:dyDescent="0.2">
      <c r="A7" s="39" t="s">
        <v>63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  <c r="H7" s="7">
        <v>1200</v>
      </c>
    </row>
    <row r="8" spans="1:8" x14ac:dyDescent="0.2">
      <c r="A8" s="39" t="s">
        <v>64</v>
      </c>
      <c r="B8" s="4">
        <v>4584867.63</v>
      </c>
      <c r="C8" s="4">
        <v>0</v>
      </c>
      <c r="D8" s="4">
        <f t="shared" si="0"/>
        <v>4584867.63</v>
      </c>
      <c r="E8" s="4">
        <v>978483.35</v>
      </c>
      <c r="F8" s="4">
        <v>978483.35</v>
      </c>
      <c r="G8" s="4">
        <f t="shared" si="1"/>
        <v>3606384.28</v>
      </c>
      <c r="H8" s="7">
        <v>1300</v>
      </c>
    </row>
    <row r="9" spans="1:8" x14ac:dyDescent="0.2">
      <c r="A9" s="39" t="s">
        <v>33</v>
      </c>
      <c r="B9" s="4">
        <v>5057269.03</v>
      </c>
      <c r="C9" s="4">
        <v>0</v>
      </c>
      <c r="D9" s="4">
        <f t="shared" si="0"/>
        <v>5057269.03</v>
      </c>
      <c r="E9" s="4">
        <v>1551074.92</v>
      </c>
      <c r="F9" s="4">
        <v>1551074.92</v>
      </c>
      <c r="G9" s="4">
        <f t="shared" si="1"/>
        <v>3506194.1100000003</v>
      </c>
      <c r="H9" s="7">
        <v>1400</v>
      </c>
    </row>
    <row r="10" spans="1:8" x14ac:dyDescent="0.2">
      <c r="A10" s="39" t="s">
        <v>65</v>
      </c>
      <c r="B10" s="4">
        <v>2266377.7200000002</v>
      </c>
      <c r="C10" s="4">
        <v>0</v>
      </c>
      <c r="D10" s="4">
        <f t="shared" si="0"/>
        <v>2266377.7200000002</v>
      </c>
      <c r="E10" s="4">
        <v>547589.96</v>
      </c>
      <c r="F10" s="4">
        <v>547589.96</v>
      </c>
      <c r="G10" s="4">
        <f t="shared" si="1"/>
        <v>1718787.7600000002</v>
      </c>
      <c r="H10" s="7">
        <v>1500</v>
      </c>
    </row>
    <row r="11" spans="1:8" x14ac:dyDescent="0.2">
      <c r="A11" s="39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7">
        <v>1600</v>
      </c>
    </row>
    <row r="12" spans="1:8" x14ac:dyDescent="0.2">
      <c r="A12" s="39" t="s">
        <v>66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7">
        <v>1700</v>
      </c>
    </row>
    <row r="13" spans="1:8" x14ac:dyDescent="0.2">
      <c r="A13" s="13" t="s">
        <v>123</v>
      </c>
      <c r="B13" s="9">
        <f>SUM(B14:B22)</f>
        <v>10154413.939999999</v>
      </c>
      <c r="C13" s="9">
        <f>SUM(C14:C22)</f>
        <v>0</v>
      </c>
      <c r="D13" s="9">
        <f t="shared" si="0"/>
        <v>10154413.939999999</v>
      </c>
      <c r="E13" s="9">
        <f>SUM(E14:E22)</f>
        <v>2441207.79</v>
      </c>
      <c r="F13" s="9">
        <f>SUM(F14:F22)</f>
        <v>2441207.79</v>
      </c>
      <c r="G13" s="9">
        <f t="shared" si="1"/>
        <v>7713206.1499999994</v>
      </c>
      <c r="H13" s="14">
        <v>0</v>
      </c>
    </row>
    <row r="14" spans="1:8" x14ac:dyDescent="0.2">
      <c r="A14" s="39" t="s">
        <v>67</v>
      </c>
      <c r="B14" s="4">
        <v>394942.9</v>
      </c>
      <c r="C14" s="4">
        <v>0</v>
      </c>
      <c r="D14" s="4">
        <f t="shared" si="0"/>
        <v>394942.9</v>
      </c>
      <c r="E14" s="4">
        <v>141717.97</v>
      </c>
      <c r="F14" s="4">
        <v>141717.97</v>
      </c>
      <c r="G14" s="4">
        <f t="shared" si="1"/>
        <v>253224.93000000002</v>
      </c>
      <c r="H14" s="7">
        <v>2100</v>
      </c>
    </row>
    <row r="15" spans="1:8" x14ac:dyDescent="0.2">
      <c r="A15" s="39" t="s">
        <v>68</v>
      </c>
      <c r="B15" s="4">
        <v>90480</v>
      </c>
      <c r="C15" s="4">
        <v>0</v>
      </c>
      <c r="D15" s="4">
        <f t="shared" si="0"/>
        <v>90480</v>
      </c>
      <c r="E15" s="4">
        <v>41577.35</v>
      </c>
      <c r="F15" s="4">
        <v>41577.35</v>
      </c>
      <c r="G15" s="4">
        <f t="shared" si="1"/>
        <v>48902.65</v>
      </c>
      <c r="H15" s="7">
        <v>2200</v>
      </c>
    </row>
    <row r="16" spans="1:8" x14ac:dyDescent="0.2">
      <c r="A16" s="39" t="s">
        <v>69</v>
      </c>
      <c r="B16" s="4">
        <v>2005224.43</v>
      </c>
      <c r="C16" s="4">
        <v>0</v>
      </c>
      <c r="D16" s="4">
        <f t="shared" si="0"/>
        <v>2005224.43</v>
      </c>
      <c r="E16" s="4">
        <v>11043.01</v>
      </c>
      <c r="F16" s="4">
        <v>11043.01</v>
      </c>
      <c r="G16" s="4">
        <f t="shared" si="1"/>
        <v>1994181.42</v>
      </c>
      <c r="H16" s="7">
        <v>2300</v>
      </c>
    </row>
    <row r="17" spans="1:8" x14ac:dyDescent="0.2">
      <c r="A17" s="39" t="s">
        <v>70</v>
      </c>
      <c r="B17" s="4">
        <v>4972885.92</v>
      </c>
      <c r="C17" s="4">
        <v>0</v>
      </c>
      <c r="D17" s="4">
        <f t="shared" si="0"/>
        <v>4972885.92</v>
      </c>
      <c r="E17" s="4">
        <v>1247280.6499999999</v>
      </c>
      <c r="F17" s="4">
        <v>1247280.6499999999</v>
      </c>
      <c r="G17" s="4">
        <f t="shared" si="1"/>
        <v>3725605.27</v>
      </c>
      <c r="H17" s="7">
        <v>2400</v>
      </c>
    </row>
    <row r="18" spans="1:8" x14ac:dyDescent="0.2">
      <c r="A18" s="39" t="s">
        <v>71</v>
      </c>
      <c r="B18" s="4">
        <v>586480</v>
      </c>
      <c r="C18" s="4">
        <v>0</v>
      </c>
      <c r="D18" s="4">
        <f t="shared" si="0"/>
        <v>586480</v>
      </c>
      <c r="E18" s="4">
        <v>122858.04</v>
      </c>
      <c r="F18" s="4">
        <v>122858.04</v>
      </c>
      <c r="G18" s="4">
        <f t="shared" si="1"/>
        <v>463621.96</v>
      </c>
      <c r="H18" s="7">
        <v>2500</v>
      </c>
    </row>
    <row r="19" spans="1:8" x14ac:dyDescent="0.2">
      <c r="A19" s="39" t="s">
        <v>72</v>
      </c>
      <c r="B19" s="4">
        <v>1514499.38</v>
      </c>
      <c r="C19" s="4">
        <v>0</v>
      </c>
      <c r="D19" s="4">
        <f t="shared" si="0"/>
        <v>1514499.38</v>
      </c>
      <c r="E19" s="4">
        <v>721050.04</v>
      </c>
      <c r="F19" s="4">
        <v>721050.04</v>
      </c>
      <c r="G19" s="4">
        <f t="shared" si="1"/>
        <v>793449.33999999985</v>
      </c>
      <c r="H19" s="7">
        <v>2600</v>
      </c>
    </row>
    <row r="20" spans="1:8" x14ac:dyDescent="0.2">
      <c r="A20" s="39" t="s">
        <v>73</v>
      </c>
      <c r="B20" s="4">
        <v>351840</v>
      </c>
      <c r="C20" s="4">
        <v>0</v>
      </c>
      <c r="D20" s="4">
        <f t="shared" si="0"/>
        <v>351840</v>
      </c>
      <c r="E20" s="4">
        <v>75357.53</v>
      </c>
      <c r="F20" s="4">
        <v>75357.53</v>
      </c>
      <c r="G20" s="4">
        <f t="shared" si="1"/>
        <v>276482.46999999997</v>
      </c>
      <c r="H20" s="7">
        <v>2700</v>
      </c>
    </row>
    <row r="21" spans="1:8" x14ac:dyDescent="0.2">
      <c r="A21" s="39" t="s">
        <v>74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39" t="s">
        <v>75</v>
      </c>
      <c r="B22" s="4">
        <v>238061.31</v>
      </c>
      <c r="C22" s="4">
        <v>0</v>
      </c>
      <c r="D22" s="4">
        <f t="shared" si="0"/>
        <v>238061.31</v>
      </c>
      <c r="E22" s="4">
        <v>80323.199999999997</v>
      </c>
      <c r="F22" s="4">
        <v>80323.199999999997</v>
      </c>
      <c r="G22" s="4">
        <f t="shared" si="1"/>
        <v>157738.10999999999</v>
      </c>
      <c r="H22" s="7">
        <v>2900</v>
      </c>
    </row>
    <row r="23" spans="1:8" x14ac:dyDescent="0.2">
      <c r="A23" s="13" t="s">
        <v>59</v>
      </c>
      <c r="B23" s="9">
        <f>SUM(B24:B32)</f>
        <v>23319658.900000002</v>
      </c>
      <c r="C23" s="9">
        <f>SUM(C24:C32)</f>
        <v>0</v>
      </c>
      <c r="D23" s="9">
        <f t="shared" si="0"/>
        <v>23319658.900000002</v>
      </c>
      <c r="E23" s="9">
        <f>SUM(E24:E32)</f>
        <v>9149388.5500000007</v>
      </c>
      <c r="F23" s="9">
        <f>SUM(F24:F32)</f>
        <v>9148440.2800000012</v>
      </c>
      <c r="G23" s="9">
        <f t="shared" si="1"/>
        <v>14170270.350000001</v>
      </c>
      <c r="H23" s="14">
        <v>0</v>
      </c>
    </row>
    <row r="24" spans="1:8" x14ac:dyDescent="0.2">
      <c r="A24" s="39" t="s">
        <v>76</v>
      </c>
      <c r="B24" s="4">
        <v>11600876.6</v>
      </c>
      <c r="C24" s="4">
        <v>0</v>
      </c>
      <c r="D24" s="4">
        <f t="shared" si="0"/>
        <v>11600876.6</v>
      </c>
      <c r="E24" s="4">
        <v>5076267.6900000004</v>
      </c>
      <c r="F24" s="4">
        <v>5076267.6900000004</v>
      </c>
      <c r="G24" s="4">
        <f t="shared" si="1"/>
        <v>6524608.9099999992</v>
      </c>
      <c r="H24" s="7">
        <v>3100</v>
      </c>
    </row>
    <row r="25" spans="1:8" x14ac:dyDescent="0.2">
      <c r="A25" s="39" t="s">
        <v>77</v>
      </c>
      <c r="B25" s="4">
        <v>468000</v>
      </c>
      <c r="C25" s="4">
        <v>0</v>
      </c>
      <c r="D25" s="4">
        <f t="shared" si="0"/>
        <v>468000</v>
      </c>
      <c r="E25" s="4">
        <v>217050</v>
      </c>
      <c r="F25" s="4">
        <v>217050</v>
      </c>
      <c r="G25" s="4">
        <f t="shared" si="1"/>
        <v>250950</v>
      </c>
      <c r="H25" s="7">
        <v>3200</v>
      </c>
    </row>
    <row r="26" spans="1:8" x14ac:dyDescent="0.2">
      <c r="A26" s="39" t="s">
        <v>78</v>
      </c>
      <c r="B26" s="4">
        <v>3225922.14</v>
      </c>
      <c r="C26" s="4">
        <v>0</v>
      </c>
      <c r="D26" s="4">
        <f t="shared" si="0"/>
        <v>3225922.14</v>
      </c>
      <c r="E26" s="4">
        <v>1105447.56</v>
      </c>
      <c r="F26" s="4">
        <v>1105447.56</v>
      </c>
      <c r="G26" s="4">
        <f t="shared" si="1"/>
        <v>2120474.58</v>
      </c>
      <c r="H26" s="7">
        <v>3300</v>
      </c>
    </row>
    <row r="27" spans="1:8" x14ac:dyDescent="0.2">
      <c r="A27" s="39" t="s">
        <v>79</v>
      </c>
      <c r="B27" s="4">
        <v>368000</v>
      </c>
      <c r="C27" s="4">
        <v>0</v>
      </c>
      <c r="D27" s="4">
        <f t="shared" si="0"/>
        <v>368000</v>
      </c>
      <c r="E27" s="4">
        <v>67335.3</v>
      </c>
      <c r="F27" s="4">
        <v>67335.3</v>
      </c>
      <c r="G27" s="4">
        <f t="shared" si="1"/>
        <v>300664.7</v>
      </c>
      <c r="H27" s="7">
        <v>3400</v>
      </c>
    </row>
    <row r="28" spans="1:8" x14ac:dyDescent="0.2">
      <c r="A28" s="39" t="s">
        <v>80</v>
      </c>
      <c r="B28" s="4">
        <v>3362126.86</v>
      </c>
      <c r="C28" s="4">
        <v>0</v>
      </c>
      <c r="D28" s="4">
        <f t="shared" si="0"/>
        <v>3362126.86</v>
      </c>
      <c r="E28" s="4">
        <v>1413708.34</v>
      </c>
      <c r="F28" s="4">
        <v>1412760.07</v>
      </c>
      <c r="G28" s="4">
        <f t="shared" si="1"/>
        <v>1948418.5199999998</v>
      </c>
      <c r="H28" s="7">
        <v>3500</v>
      </c>
    </row>
    <row r="29" spans="1:8" x14ac:dyDescent="0.2">
      <c r="A29" s="39" t="s">
        <v>81</v>
      </c>
      <c r="B29" s="4">
        <v>145600</v>
      </c>
      <c r="C29" s="4">
        <v>0</v>
      </c>
      <c r="D29" s="4">
        <f t="shared" si="0"/>
        <v>145600</v>
      </c>
      <c r="E29" s="4">
        <v>55000</v>
      </c>
      <c r="F29" s="4">
        <v>55000</v>
      </c>
      <c r="G29" s="4">
        <f t="shared" si="1"/>
        <v>90600</v>
      </c>
      <c r="H29" s="7">
        <v>3600</v>
      </c>
    </row>
    <row r="30" spans="1:8" x14ac:dyDescent="0.2">
      <c r="A30" s="39" t="s">
        <v>82</v>
      </c>
      <c r="B30" s="4">
        <v>105200</v>
      </c>
      <c r="C30" s="4">
        <v>0</v>
      </c>
      <c r="D30" s="4">
        <f t="shared" si="0"/>
        <v>105200</v>
      </c>
      <c r="E30" s="4">
        <v>36726.44</v>
      </c>
      <c r="F30" s="4">
        <v>36726.44</v>
      </c>
      <c r="G30" s="4">
        <f t="shared" si="1"/>
        <v>68473.56</v>
      </c>
      <c r="H30" s="7">
        <v>3700</v>
      </c>
    </row>
    <row r="31" spans="1:8" x14ac:dyDescent="0.2">
      <c r="A31" s="39" t="s">
        <v>83</v>
      </c>
      <c r="B31" s="4">
        <v>102960</v>
      </c>
      <c r="C31" s="4">
        <v>0</v>
      </c>
      <c r="D31" s="4">
        <f t="shared" si="0"/>
        <v>102960</v>
      </c>
      <c r="E31" s="4">
        <v>37294.68</v>
      </c>
      <c r="F31" s="4">
        <v>37294.68</v>
      </c>
      <c r="G31" s="4">
        <f t="shared" si="1"/>
        <v>65665.320000000007</v>
      </c>
      <c r="H31" s="7">
        <v>3800</v>
      </c>
    </row>
    <row r="32" spans="1:8" x14ac:dyDescent="0.2">
      <c r="A32" s="39" t="s">
        <v>18</v>
      </c>
      <c r="B32" s="4">
        <v>3940973.3</v>
      </c>
      <c r="C32" s="4">
        <v>0</v>
      </c>
      <c r="D32" s="4">
        <f t="shared" si="0"/>
        <v>3940973.3</v>
      </c>
      <c r="E32" s="4">
        <v>1140558.54</v>
      </c>
      <c r="F32" s="4">
        <v>1140558.54</v>
      </c>
      <c r="G32" s="4">
        <f t="shared" si="1"/>
        <v>2800414.76</v>
      </c>
      <c r="H32" s="7">
        <v>3900</v>
      </c>
    </row>
    <row r="33" spans="1:8" x14ac:dyDescent="0.2">
      <c r="A33" s="13" t="s">
        <v>124</v>
      </c>
      <c r="B33" s="9">
        <f>SUM(B34:B42)</f>
        <v>410208</v>
      </c>
      <c r="C33" s="9">
        <f>SUM(C34:C42)</f>
        <v>0</v>
      </c>
      <c r="D33" s="9">
        <f t="shared" si="0"/>
        <v>410208</v>
      </c>
      <c r="E33" s="9">
        <f>SUM(E34:E42)</f>
        <v>155700</v>
      </c>
      <c r="F33" s="9">
        <f>SUM(F34:F42)</f>
        <v>155700</v>
      </c>
      <c r="G33" s="9">
        <f t="shared" si="1"/>
        <v>254508</v>
      </c>
      <c r="H33" s="14">
        <v>0</v>
      </c>
    </row>
    <row r="34" spans="1:8" x14ac:dyDescent="0.2">
      <c r="A34" s="39" t="s">
        <v>84</v>
      </c>
      <c r="B34" s="4">
        <v>26208</v>
      </c>
      <c r="C34" s="4">
        <v>0</v>
      </c>
      <c r="D34" s="4">
        <f t="shared" si="0"/>
        <v>26208</v>
      </c>
      <c r="E34" s="4">
        <v>12000</v>
      </c>
      <c r="F34" s="4">
        <v>12000</v>
      </c>
      <c r="G34" s="4">
        <f t="shared" si="1"/>
        <v>14208</v>
      </c>
      <c r="H34" s="7">
        <v>4100</v>
      </c>
    </row>
    <row r="35" spans="1:8" x14ac:dyDescent="0.2">
      <c r="A35" s="39" t="s">
        <v>85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39" t="s">
        <v>86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39" t="s">
        <v>87</v>
      </c>
      <c r="B37" s="4">
        <v>384000</v>
      </c>
      <c r="C37" s="4">
        <v>0</v>
      </c>
      <c r="D37" s="4">
        <f t="shared" si="0"/>
        <v>384000</v>
      </c>
      <c r="E37" s="4">
        <v>143700</v>
      </c>
      <c r="F37" s="4">
        <v>143700</v>
      </c>
      <c r="G37" s="4">
        <f t="shared" si="1"/>
        <v>240300</v>
      </c>
      <c r="H37" s="7">
        <v>4400</v>
      </c>
    </row>
    <row r="38" spans="1:8" x14ac:dyDescent="0.2">
      <c r="A38" s="39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39" t="s">
        <v>88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39" t="s">
        <v>89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39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39" t="s">
        <v>90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3" t="s">
        <v>125</v>
      </c>
      <c r="B43" s="9">
        <f>SUM(B44:B52)</f>
        <v>4372071.0999999996</v>
      </c>
      <c r="C43" s="9">
        <f>SUM(C44:C52)</f>
        <v>0</v>
      </c>
      <c r="D43" s="9">
        <f t="shared" si="0"/>
        <v>4372071.0999999996</v>
      </c>
      <c r="E43" s="9">
        <f>SUM(E44:E52)</f>
        <v>674886.51</v>
      </c>
      <c r="F43" s="9">
        <f>SUM(F44:F52)</f>
        <v>674886.51</v>
      </c>
      <c r="G43" s="9">
        <f t="shared" si="1"/>
        <v>3697184.59</v>
      </c>
      <c r="H43" s="14">
        <v>0</v>
      </c>
    </row>
    <row r="44" spans="1:8" x14ac:dyDescent="0.2">
      <c r="A44" s="40" t="s">
        <v>91</v>
      </c>
      <c r="B44" s="4">
        <v>395526.58</v>
      </c>
      <c r="C44" s="4">
        <v>0</v>
      </c>
      <c r="D44" s="4">
        <f t="shared" si="0"/>
        <v>395526.58</v>
      </c>
      <c r="E44" s="4">
        <v>219888.39</v>
      </c>
      <c r="F44" s="4">
        <v>219888.39</v>
      </c>
      <c r="G44" s="4">
        <f t="shared" si="1"/>
        <v>175638.19</v>
      </c>
      <c r="H44" s="7">
        <v>5100</v>
      </c>
    </row>
    <row r="45" spans="1:8" x14ac:dyDescent="0.2">
      <c r="A45" s="39" t="s">
        <v>92</v>
      </c>
      <c r="B45" s="4">
        <v>35000</v>
      </c>
      <c r="C45" s="4">
        <v>0</v>
      </c>
      <c r="D45" s="4">
        <f t="shared" si="0"/>
        <v>35000</v>
      </c>
      <c r="E45" s="4">
        <v>6239</v>
      </c>
      <c r="F45" s="4">
        <v>6239</v>
      </c>
      <c r="G45" s="4">
        <f t="shared" si="1"/>
        <v>28761</v>
      </c>
      <c r="H45" s="7">
        <v>5200</v>
      </c>
    </row>
    <row r="46" spans="1:8" x14ac:dyDescent="0.2">
      <c r="A46" s="39" t="s">
        <v>93</v>
      </c>
      <c r="B46" s="4">
        <v>60000</v>
      </c>
      <c r="C46" s="4">
        <v>0</v>
      </c>
      <c r="D46" s="4">
        <f t="shared" si="0"/>
        <v>60000</v>
      </c>
      <c r="E46" s="4">
        <v>0</v>
      </c>
      <c r="F46" s="4">
        <v>0</v>
      </c>
      <c r="G46" s="4">
        <f t="shared" si="1"/>
        <v>60000</v>
      </c>
      <c r="H46" s="7">
        <v>5300</v>
      </c>
    </row>
    <row r="47" spans="1:8" x14ac:dyDescent="0.2">
      <c r="A47" s="39" t="s">
        <v>94</v>
      </c>
      <c r="B47" s="4">
        <v>1499360</v>
      </c>
      <c r="C47" s="4">
        <v>0</v>
      </c>
      <c r="D47" s="4">
        <f t="shared" si="0"/>
        <v>1499360</v>
      </c>
      <c r="E47" s="4">
        <v>111181.05</v>
      </c>
      <c r="F47" s="4">
        <v>111181.05</v>
      </c>
      <c r="G47" s="4">
        <f t="shared" si="1"/>
        <v>1388178.95</v>
      </c>
      <c r="H47" s="7">
        <v>5400</v>
      </c>
    </row>
    <row r="48" spans="1:8" x14ac:dyDescent="0.2">
      <c r="A48" s="39" t="s">
        <v>95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39" t="s">
        <v>96</v>
      </c>
      <c r="B49" s="4">
        <v>2309384.52</v>
      </c>
      <c r="C49" s="4">
        <v>0</v>
      </c>
      <c r="D49" s="4">
        <f t="shared" si="0"/>
        <v>2309384.52</v>
      </c>
      <c r="E49" s="4">
        <v>337578.07</v>
      </c>
      <c r="F49" s="4">
        <v>337578.07</v>
      </c>
      <c r="G49" s="4">
        <f t="shared" si="1"/>
        <v>1971806.45</v>
      </c>
      <c r="H49" s="7">
        <v>5600</v>
      </c>
    </row>
    <row r="50" spans="1:8" x14ac:dyDescent="0.2">
      <c r="A50" s="39" t="s">
        <v>97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39" t="s">
        <v>98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7">
        <v>5800</v>
      </c>
    </row>
    <row r="52" spans="1:8" x14ac:dyDescent="0.2">
      <c r="A52" s="39" t="s">
        <v>99</v>
      </c>
      <c r="B52" s="4">
        <v>72800</v>
      </c>
      <c r="C52" s="4">
        <v>0</v>
      </c>
      <c r="D52" s="4">
        <f t="shared" si="0"/>
        <v>72800</v>
      </c>
      <c r="E52" s="4">
        <v>0</v>
      </c>
      <c r="F52" s="4">
        <v>0</v>
      </c>
      <c r="G52" s="4">
        <f t="shared" si="1"/>
        <v>72800</v>
      </c>
      <c r="H52" s="7">
        <v>5900</v>
      </c>
    </row>
    <row r="53" spans="1:8" x14ac:dyDescent="0.2">
      <c r="A53" s="13" t="s">
        <v>60</v>
      </c>
      <c r="B53" s="9">
        <f>SUM(B54:B56)</f>
        <v>3686809.58</v>
      </c>
      <c r="C53" s="9">
        <f>SUM(C54:C56)</f>
        <v>0</v>
      </c>
      <c r="D53" s="9">
        <f t="shared" si="0"/>
        <v>3686809.58</v>
      </c>
      <c r="E53" s="9">
        <f>SUM(E54:E56)</f>
        <v>331467.12</v>
      </c>
      <c r="F53" s="9">
        <f>SUM(F54:F56)</f>
        <v>331467.12</v>
      </c>
      <c r="G53" s="9">
        <f t="shared" si="1"/>
        <v>3355342.46</v>
      </c>
      <c r="H53" s="14">
        <v>0</v>
      </c>
    </row>
    <row r="54" spans="1:8" x14ac:dyDescent="0.2">
      <c r="A54" s="39" t="s">
        <v>100</v>
      </c>
      <c r="B54" s="4">
        <v>3686809.58</v>
      </c>
      <c r="C54" s="4">
        <v>0</v>
      </c>
      <c r="D54" s="4">
        <f t="shared" si="0"/>
        <v>3686809.58</v>
      </c>
      <c r="E54" s="4">
        <v>331467.12</v>
      </c>
      <c r="F54" s="4">
        <v>331467.12</v>
      </c>
      <c r="G54" s="4">
        <f t="shared" si="1"/>
        <v>3355342.46</v>
      </c>
      <c r="H54" s="7">
        <v>6100</v>
      </c>
    </row>
    <row r="55" spans="1:8" x14ac:dyDescent="0.2">
      <c r="A55" s="39" t="s">
        <v>101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7">
        <v>6200</v>
      </c>
    </row>
    <row r="56" spans="1:8" x14ac:dyDescent="0.2">
      <c r="A56" s="39" t="s">
        <v>102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7">
        <v>6300</v>
      </c>
    </row>
    <row r="57" spans="1:8" x14ac:dyDescent="0.2">
      <c r="A57" s="13" t="s">
        <v>126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4">
        <v>0</v>
      </c>
    </row>
    <row r="58" spans="1:8" x14ac:dyDescent="0.2">
      <c r="A58" s="39" t="s">
        <v>103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39" t="s">
        <v>104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39" t="s">
        <v>105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39" t="s">
        <v>106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39" t="s">
        <v>107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39" t="s">
        <v>108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39" t="s">
        <v>109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7">
        <v>7900</v>
      </c>
    </row>
    <row r="65" spans="1:8" x14ac:dyDescent="0.2">
      <c r="A65" s="13" t="s">
        <v>127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4">
        <v>0</v>
      </c>
    </row>
    <row r="66" spans="1:8" x14ac:dyDescent="0.2">
      <c r="A66" s="39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39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39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3" t="s">
        <v>61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4">
        <v>0</v>
      </c>
    </row>
    <row r="70" spans="1:8" x14ac:dyDescent="0.2">
      <c r="A70" s="39" t="s">
        <v>110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39" t="s">
        <v>111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39" t="s">
        <v>112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39" t="s">
        <v>113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39" t="s">
        <v>114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39" t="s">
        <v>115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41" t="s">
        <v>116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7">
        <v>9900</v>
      </c>
    </row>
    <row r="77" spans="1:8" x14ac:dyDescent="0.2">
      <c r="A77" s="42" t="s">
        <v>50</v>
      </c>
      <c r="B77" s="11">
        <f t="shared" ref="B77:G77" si="4">SUM(B5+B13+B23+B33+B43+B53+B57+B65+B69)</f>
        <v>73576055.419999987</v>
      </c>
      <c r="C77" s="11">
        <f t="shared" si="4"/>
        <v>0</v>
      </c>
      <c r="D77" s="11">
        <f t="shared" si="4"/>
        <v>73576055.419999987</v>
      </c>
      <c r="E77" s="11">
        <f t="shared" si="4"/>
        <v>24466492.940000001</v>
      </c>
      <c r="F77" s="11">
        <f t="shared" si="4"/>
        <v>24465544.670000002</v>
      </c>
      <c r="G77" s="11">
        <f t="shared" si="4"/>
        <v>49109562.479999997</v>
      </c>
    </row>
    <row r="79" spans="1:8" x14ac:dyDescent="0.2">
      <c r="A79" s="1" t="s">
        <v>120</v>
      </c>
    </row>
    <row r="85" spans="1:8" x14ac:dyDescent="0.2">
      <c r="A85" s="23" t="s">
        <v>144</v>
      </c>
      <c r="B85" s="24"/>
      <c r="C85" s="24"/>
      <c r="D85" s="30" t="s">
        <v>144</v>
      </c>
      <c r="E85" s="30"/>
      <c r="F85" s="30"/>
      <c r="G85" s="24"/>
      <c r="H85" s="24"/>
    </row>
    <row r="86" spans="1:8" ht="22.5" x14ac:dyDescent="0.2">
      <c r="A86" s="25" t="s">
        <v>145</v>
      </c>
      <c r="B86" s="24"/>
      <c r="C86" s="24"/>
      <c r="D86" s="31" t="s">
        <v>146</v>
      </c>
      <c r="E86" s="31"/>
      <c r="F86" s="31"/>
      <c r="G86" s="24"/>
      <c r="H86" s="24"/>
    </row>
  </sheetData>
  <sheetProtection formatCells="0" formatColumns="0" formatRows="0" autoFilter="0"/>
  <mergeCells count="4">
    <mergeCell ref="A1:G1"/>
    <mergeCell ref="G2:G3"/>
    <mergeCell ref="D85:F85"/>
    <mergeCell ref="D86:F8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B70:G77 B5:C69 E5:G69" unlockedFormula="1"/>
    <ignoredError sqref="D5:D6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showGridLines="0" zoomScaleNormal="100" workbookViewId="0">
      <selection activeCell="A28" sqref="A1:G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130</v>
      </c>
      <c r="B1" s="26"/>
      <c r="C1" s="26"/>
      <c r="D1" s="26"/>
      <c r="E1" s="26"/>
      <c r="F1" s="26"/>
      <c r="G1" s="27"/>
    </row>
    <row r="2" spans="1:7" x14ac:dyDescent="0.2">
      <c r="A2" s="36"/>
      <c r="B2" s="16"/>
      <c r="C2" s="17"/>
      <c r="D2" s="15" t="s">
        <v>57</v>
      </c>
      <c r="E2" s="17"/>
      <c r="F2" s="18"/>
      <c r="G2" s="28" t="s">
        <v>56</v>
      </c>
    </row>
    <row r="3" spans="1:7" ht="24.95" customHeight="1" x14ac:dyDescent="0.2">
      <c r="A3" s="3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29"/>
    </row>
    <row r="4" spans="1:7" x14ac:dyDescent="0.2">
      <c r="A4" s="38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3"/>
      <c r="B5" s="19"/>
      <c r="C5" s="19"/>
      <c r="D5" s="19"/>
      <c r="E5" s="19"/>
      <c r="F5" s="19"/>
      <c r="G5" s="19"/>
    </row>
    <row r="6" spans="1:7" x14ac:dyDescent="0.2">
      <c r="A6" s="44" t="s">
        <v>0</v>
      </c>
      <c r="B6" s="4">
        <v>65517174.740000002</v>
      </c>
      <c r="C6" s="4">
        <v>0</v>
      </c>
      <c r="D6" s="4">
        <f>B6+C6</f>
        <v>65517174.740000002</v>
      </c>
      <c r="E6" s="4">
        <v>23460139.309999999</v>
      </c>
      <c r="F6" s="4">
        <v>23459191.039999999</v>
      </c>
      <c r="G6" s="4">
        <f>D6-E6</f>
        <v>42057035.430000007</v>
      </c>
    </row>
    <row r="7" spans="1:7" x14ac:dyDescent="0.2">
      <c r="A7" s="44"/>
      <c r="B7" s="4"/>
      <c r="C7" s="4"/>
      <c r="D7" s="4"/>
      <c r="E7" s="4"/>
      <c r="F7" s="4"/>
      <c r="G7" s="4"/>
    </row>
    <row r="8" spans="1:7" x14ac:dyDescent="0.2">
      <c r="A8" s="44" t="s">
        <v>1</v>
      </c>
      <c r="B8" s="4">
        <v>8058880.6799999997</v>
      </c>
      <c r="C8" s="4">
        <v>0</v>
      </c>
      <c r="D8" s="4">
        <f>B8+C8</f>
        <v>8058880.6799999997</v>
      </c>
      <c r="E8" s="4">
        <v>1006353.63</v>
      </c>
      <c r="F8" s="4">
        <v>1006353.63</v>
      </c>
      <c r="G8" s="4">
        <f>D8-E8</f>
        <v>7052527.0499999998</v>
      </c>
    </row>
    <row r="9" spans="1:7" x14ac:dyDescent="0.2">
      <c r="A9" s="44"/>
      <c r="B9" s="4"/>
      <c r="C9" s="4"/>
      <c r="D9" s="4"/>
      <c r="E9" s="4"/>
      <c r="F9" s="4"/>
      <c r="G9" s="4"/>
    </row>
    <row r="10" spans="1:7" x14ac:dyDescent="0.2">
      <c r="A10" s="44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44"/>
      <c r="B11" s="4"/>
      <c r="C11" s="4"/>
      <c r="D11" s="4"/>
      <c r="E11" s="4"/>
      <c r="F11" s="4"/>
      <c r="G11" s="4"/>
    </row>
    <row r="12" spans="1:7" x14ac:dyDescent="0.2">
      <c r="A12" s="44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44"/>
      <c r="B13" s="4"/>
      <c r="C13" s="4"/>
      <c r="D13" s="4"/>
      <c r="E13" s="4"/>
      <c r="F13" s="4"/>
      <c r="G13" s="4"/>
    </row>
    <row r="14" spans="1:7" x14ac:dyDescent="0.2">
      <c r="A14" s="45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46"/>
      <c r="B15" s="10"/>
      <c r="C15" s="10"/>
      <c r="D15" s="10"/>
      <c r="E15" s="10"/>
      <c r="F15" s="10"/>
      <c r="G15" s="10"/>
    </row>
    <row r="16" spans="1:7" x14ac:dyDescent="0.2">
      <c r="A16" s="42" t="s">
        <v>50</v>
      </c>
      <c r="B16" s="11">
        <f t="shared" ref="B16:G16" si="0">SUM(B6+B8+B10+B12+B14)</f>
        <v>73576055.420000002</v>
      </c>
      <c r="C16" s="11">
        <f t="shared" si="0"/>
        <v>0</v>
      </c>
      <c r="D16" s="11">
        <f t="shared" si="0"/>
        <v>73576055.420000002</v>
      </c>
      <c r="E16" s="11">
        <f t="shared" si="0"/>
        <v>24466492.939999998</v>
      </c>
      <c r="F16" s="11">
        <f t="shared" si="0"/>
        <v>24465544.669999998</v>
      </c>
      <c r="G16" s="11">
        <f t="shared" si="0"/>
        <v>49109562.480000004</v>
      </c>
    </row>
    <row r="17" spans="1:7" x14ac:dyDescent="0.2">
      <c r="A17" s="1" t="s">
        <v>120</v>
      </c>
    </row>
    <row r="24" spans="1:7" x14ac:dyDescent="0.2">
      <c r="A24" s="23" t="s">
        <v>144</v>
      </c>
      <c r="B24" s="24"/>
      <c r="C24" s="24"/>
      <c r="D24" s="30" t="s">
        <v>144</v>
      </c>
      <c r="E24" s="30"/>
      <c r="F24" s="30"/>
      <c r="G24" s="24"/>
    </row>
    <row r="25" spans="1:7" ht="22.5" x14ac:dyDescent="0.2">
      <c r="A25" s="25" t="s">
        <v>145</v>
      </c>
      <c r="B25" s="24"/>
      <c r="C25" s="24"/>
      <c r="D25" s="31" t="s">
        <v>146</v>
      </c>
      <c r="E25" s="31"/>
      <c r="F25" s="31"/>
      <c r="G25" s="24"/>
    </row>
  </sheetData>
  <sheetProtection formatCells="0" formatColumns="0" formatRows="0" autoFilter="0"/>
  <mergeCells count="4">
    <mergeCell ref="G2:G3"/>
    <mergeCell ref="A1:G1"/>
    <mergeCell ref="D24:F24"/>
    <mergeCell ref="D25:F25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showGridLines="0" workbookViewId="0">
      <selection activeCell="A66" sqref="A1:G6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3" t="s">
        <v>140</v>
      </c>
      <c r="B1" s="34"/>
      <c r="C1" s="34"/>
      <c r="D1" s="34"/>
      <c r="E1" s="34"/>
      <c r="F1" s="34"/>
      <c r="G1" s="35"/>
    </row>
    <row r="2" spans="1:7" ht="12.6" customHeight="1" x14ac:dyDescent="0.2">
      <c r="A2" s="21"/>
      <c r="B2" s="20"/>
      <c r="C2" s="20"/>
      <c r="D2" s="20"/>
      <c r="E2" s="20"/>
      <c r="F2" s="20"/>
      <c r="G2" s="22"/>
    </row>
    <row r="3" spans="1:7" x14ac:dyDescent="0.2">
      <c r="A3" s="36"/>
      <c r="B3" s="16"/>
      <c r="C3" s="17"/>
      <c r="D3" s="15" t="s">
        <v>57</v>
      </c>
      <c r="E3" s="17"/>
      <c r="F3" s="18"/>
      <c r="G3" s="28" t="s">
        <v>56</v>
      </c>
    </row>
    <row r="4" spans="1:7" ht="24.95" customHeight="1" x14ac:dyDescent="0.2">
      <c r="A4" s="3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29"/>
    </row>
    <row r="5" spans="1:7" x14ac:dyDescent="0.2">
      <c r="A5" s="38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47"/>
      <c r="B6" s="5"/>
      <c r="C6" s="5"/>
      <c r="D6" s="5"/>
      <c r="E6" s="5"/>
      <c r="F6" s="5"/>
      <c r="G6" s="5"/>
    </row>
    <row r="7" spans="1:7" x14ac:dyDescent="0.2">
      <c r="A7" s="48" t="s">
        <v>131</v>
      </c>
      <c r="B7" s="4">
        <v>3063624.14</v>
      </c>
      <c r="C7" s="4">
        <v>0</v>
      </c>
      <c r="D7" s="4">
        <f>B7+C7</f>
        <v>3063624.14</v>
      </c>
      <c r="E7" s="4">
        <v>1351709.4</v>
      </c>
      <c r="F7" s="4">
        <v>1351709.4</v>
      </c>
      <c r="G7" s="4">
        <f>D7-E7</f>
        <v>1711914.7400000002</v>
      </c>
    </row>
    <row r="8" spans="1:7" x14ac:dyDescent="0.2">
      <c r="A8" s="48" t="s">
        <v>132</v>
      </c>
      <c r="B8" s="4">
        <v>853458.88</v>
      </c>
      <c r="C8" s="4">
        <v>0</v>
      </c>
      <c r="D8" s="4">
        <f t="shared" ref="D8:D13" si="0">B8+C8</f>
        <v>853458.88</v>
      </c>
      <c r="E8" s="4">
        <v>339235.75</v>
      </c>
      <c r="F8" s="4">
        <v>339235.75</v>
      </c>
      <c r="G8" s="4">
        <f t="shared" ref="G8:G13" si="1">D8-E8</f>
        <v>514223.13</v>
      </c>
    </row>
    <row r="9" spans="1:7" x14ac:dyDescent="0.2">
      <c r="A9" s="48" t="s">
        <v>133</v>
      </c>
      <c r="B9" s="4">
        <v>8707955.7100000009</v>
      </c>
      <c r="C9" s="4">
        <v>0</v>
      </c>
      <c r="D9" s="4">
        <f t="shared" si="0"/>
        <v>8707955.7100000009</v>
      </c>
      <c r="E9" s="4">
        <v>3286292.54</v>
      </c>
      <c r="F9" s="4">
        <v>3286292.54</v>
      </c>
      <c r="G9" s="4">
        <f t="shared" si="1"/>
        <v>5421663.1700000009</v>
      </c>
    </row>
    <row r="10" spans="1:7" x14ac:dyDescent="0.2">
      <c r="A10" s="48" t="s">
        <v>134</v>
      </c>
      <c r="B10" s="4">
        <v>13504754.32</v>
      </c>
      <c r="C10" s="4">
        <v>0</v>
      </c>
      <c r="D10" s="4">
        <f t="shared" si="0"/>
        <v>13504754.32</v>
      </c>
      <c r="E10" s="4">
        <v>3442563.46</v>
      </c>
      <c r="F10" s="4">
        <v>3442563.46</v>
      </c>
      <c r="G10" s="4">
        <f t="shared" si="1"/>
        <v>10062190.859999999</v>
      </c>
    </row>
    <row r="11" spans="1:7" x14ac:dyDescent="0.2">
      <c r="A11" s="48" t="s">
        <v>135</v>
      </c>
      <c r="B11" s="4">
        <v>3763193.28</v>
      </c>
      <c r="C11" s="4">
        <v>0</v>
      </c>
      <c r="D11" s="4">
        <f t="shared" si="0"/>
        <v>3763193.28</v>
      </c>
      <c r="E11" s="4">
        <v>1228647.56</v>
      </c>
      <c r="F11" s="4">
        <v>1228647.56</v>
      </c>
      <c r="G11" s="4">
        <f t="shared" si="1"/>
        <v>2534545.7199999997</v>
      </c>
    </row>
    <row r="12" spans="1:7" x14ac:dyDescent="0.2">
      <c r="A12" s="48" t="s">
        <v>136</v>
      </c>
      <c r="B12" s="4">
        <v>10227676.82</v>
      </c>
      <c r="C12" s="4">
        <v>0</v>
      </c>
      <c r="D12" s="4">
        <f t="shared" si="0"/>
        <v>10227676.82</v>
      </c>
      <c r="E12" s="4">
        <v>3320111.98</v>
      </c>
      <c r="F12" s="4">
        <v>3319163.71</v>
      </c>
      <c r="G12" s="4">
        <f t="shared" si="1"/>
        <v>6907564.8399999999</v>
      </c>
    </row>
    <row r="13" spans="1:7" x14ac:dyDescent="0.2">
      <c r="A13" s="48" t="s">
        <v>137</v>
      </c>
      <c r="B13" s="4">
        <v>3873755.77</v>
      </c>
      <c r="C13" s="4">
        <v>0</v>
      </c>
      <c r="D13" s="4">
        <f t="shared" si="0"/>
        <v>3873755.77</v>
      </c>
      <c r="E13" s="4">
        <v>1421588.46</v>
      </c>
      <c r="F13" s="4">
        <v>1421588.46</v>
      </c>
      <c r="G13" s="4">
        <f t="shared" si="1"/>
        <v>2452167.31</v>
      </c>
    </row>
    <row r="14" spans="1:7" x14ac:dyDescent="0.2">
      <c r="A14" s="48" t="s">
        <v>138</v>
      </c>
      <c r="B14" s="4">
        <v>21426716.16</v>
      </c>
      <c r="C14" s="4">
        <v>0</v>
      </c>
      <c r="D14" s="4">
        <f t="shared" ref="D14" si="2">B14+C14</f>
        <v>21426716.16</v>
      </c>
      <c r="E14" s="4">
        <v>8176263.0499999998</v>
      </c>
      <c r="F14" s="4">
        <v>8176263.0499999998</v>
      </c>
      <c r="G14" s="4">
        <f t="shared" ref="G14" si="3">D14-E14</f>
        <v>13250453.109999999</v>
      </c>
    </row>
    <row r="15" spans="1:7" x14ac:dyDescent="0.2">
      <c r="A15" s="48" t="s">
        <v>139</v>
      </c>
      <c r="B15" s="4">
        <v>8154920.3399999999</v>
      </c>
      <c r="C15" s="4">
        <v>0</v>
      </c>
      <c r="D15" s="4">
        <f t="shared" ref="D15" si="4">B15+C15</f>
        <v>8154920.3399999999</v>
      </c>
      <c r="E15" s="4">
        <v>1900080.74</v>
      </c>
      <c r="F15" s="4">
        <v>1900080.74</v>
      </c>
      <c r="G15" s="4">
        <f t="shared" ref="G15" si="5">D15-E15</f>
        <v>6254839.5999999996</v>
      </c>
    </row>
    <row r="16" spans="1:7" x14ac:dyDescent="0.2">
      <c r="A16" s="48"/>
      <c r="B16" s="4"/>
      <c r="C16" s="4"/>
      <c r="D16" s="4"/>
      <c r="E16" s="4"/>
      <c r="F16" s="4"/>
      <c r="G16" s="4"/>
    </row>
    <row r="17" spans="1:7" x14ac:dyDescent="0.2">
      <c r="A17" s="49" t="s">
        <v>50</v>
      </c>
      <c r="B17" s="12">
        <f t="shared" ref="B17:G17" si="6">SUM(B7:B16)</f>
        <v>73576055.420000017</v>
      </c>
      <c r="C17" s="12">
        <f t="shared" si="6"/>
        <v>0</v>
      </c>
      <c r="D17" s="12">
        <f t="shared" si="6"/>
        <v>73576055.420000017</v>
      </c>
      <c r="E17" s="12">
        <f t="shared" si="6"/>
        <v>24466492.939999998</v>
      </c>
      <c r="F17" s="12">
        <f t="shared" si="6"/>
        <v>24465544.669999998</v>
      </c>
      <c r="G17" s="12">
        <f t="shared" si="6"/>
        <v>49109562.479999997</v>
      </c>
    </row>
    <row r="20" spans="1:7" ht="45" customHeight="1" x14ac:dyDescent="0.2">
      <c r="A20" s="33" t="s">
        <v>141</v>
      </c>
      <c r="B20" s="34"/>
      <c r="C20" s="34"/>
      <c r="D20" s="34"/>
      <c r="E20" s="34"/>
      <c r="F20" s="34"/>
      <c r="G20" s="35"/>
    </row>
    <row r="21" spans="1:7" ht="15" customHeight="1" x14ac:dyDescent="0.2">
      <c r="A21" s="21"/>
      <c r="B21" s="20"/>
      <c r="C21" s="20"/>
      <c r="D21" s="20"/>
      <c r="E21" s="20"/>
      <c r="F21" s="20"/>
      <c r="G21" s="22"/>
    </row>
    <row r="22" spans="1:7" x14ac:dyDescent="0.2">
      <c r="A22" s="36"/>
      <c r="B22" s="16"/>
      <c r="C22" s="17"/>
      <c r="D22" s="15" t="s">
        <v>57</v>
      </c>
      <c r="E22" s="17"/>
      <c r="F22" s="18"/>
      <c r="G22" s="28" t="s">
        <v>56</v>
      </c>
    </row>
    <row r="23" spans="1:7" ht="22.5" x14ac:dyDescent="0.2">
      <c r="A23" s="3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29"/>
    </row>
    <row r="24" spans="1:7" x14ac:dyDescent="0.2">
      <c r="A24" s="38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43"/>
      <c r="B25" s="19"/>
      <c r="C25" s="19"/>
      <c r="D25" s="19"/>
      <c r="E25" s="19"/>
      <c r="F25" s="19"/>
      <c r="G25" s="19"/>
    </row>
    <row r="26" spans="1:7" x14ac:dyDescent="0.2">
      <c r="A26" s="50" t="s">
        <v>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50" t="s">
        <v>9</v>
      </c>
      <c r="B27" s="4">
        <v>0</v>
      </c>
      <c r="C27" s="4">
        <v>0</v>
      </c>
      <c r="D27" s="4">
        <f t="shared" ref="D27:D29" si="7">B27+C27</f>
        <v>0</v>
      </c>
      <c r="E27" s="4">
        <v>0</v>
      </c>
      <c r="F27" s="4">
        <v>0</v>
      </c>
      <c r="G27" s="4">
        <f t="shared" ref="G27:G29" si="8">D27-E27</f>
        <v>0</v>
      </c>
    </row>
    <row r="28" spans="1:7" x14ac:dyDescent="0.2">
      <c r="A28" s="50" t="s">
        <v>10</v>
      </c>
      <c r="B28" s="4">
        <v>0</v>
      </c>
      <c r="C28" s="4">
        <v>0</v>
      </c>
      <c r="D28" s="4">
        <f t="shared" si="7"/>
        <v>0</v>
      </c>
      <c r="E28" s="4">
        <v>0</v>
      </c>
      <c r="F28" s="4">
        <v>0</v>
      </c>
      <c r="G28" s="4">
        <f t="shared" si="8"/>
        <v>0</v>
      </c>
    </row>
    <row r="29" spans="1:7" x14ac:dyDescent="0.2">
      <c r="A29" s="50" t="s">
        <v>121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8"/>
        <v>0</v>
      </c>
    </row>
    <row r="30" spans="1:7" x14ac:dyDescent="0.2">
      <c r="A30" s="50"/>
      <c r="B30" s="4"/>
      <c r="C30" s="4"/>
      <c r="D30" s="4"/>
      <c r="E30" s="4"/>
      <c r="F30" s="4"/>
      <c r="G30" s="4"/>
    </row>
    <row r="31" spans="1:7" x14ac:dyDescent="0.2">
      <c r="A31" s="49" t="s">
        <v>50</v>
      </c>
      <c r="B31" s="12">
        <f t="shared" ref="B31:G31" si="9">SUM(B26:B29)</f>
        <v>0</v>
      </c>
      <c r="C31" s="12">
        <f t="shared" si="9"/>
        <v>0</v>
      </c>
      <c r="D31" s="12">
        <f t="shared" si="9"/>
        <v>0</v>
      </c>
      <c r="E31" s="12">
        <f t="shared" si="9"/>
        <v>0</v>
      </c>
      <c r="F31" s="12">
        <f t="shared" si="9"/>
        <v>0</v>
      </c>
      <c r="G31" s="12">
        <f t="shared" si="9"/>
        <v>0</v>
      </c>
    </row>
    <row r="34" spans="1:7" ht="45" customHeight="1" x14ac:dyDescent="0.2">
      <c r="A34" s="32" t="s">
        <v>142</v>
      </c>
      <c r="B34" s="26"/>
      <c r="C34" s="26"/>
      <c r="D34" s="26"/>
      <c r="E34" s="26"/>
      <c r="F34" s="26"/>
      <c r="G34" s="27"/>
    </row>
    <row r="35" spans="1:7" x14ac:dyDescent="0.2">
      <c r="A35" s="36"/>
      <c r="B35" s="16"/>
      <c r="C35" s="17"/>
      <c r="D35" s="15" t="s">
        <v>57</v>
      </c>
      <c r="E35" s="17"/>
      <c r="F35" s="18"/>
      <c r="G35" s="28" t="s">
        <v>56</v>
      </c>
    </row>
    <row r="36" spans="1:7" ht="22.5" x14ac:dyDescent="0.2">
      <c r="A36" s="3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29"/>
    </row>
    <row r="37" spans="1:7" x14ac:dyDescent="0.2">
      <c r="A37" s="38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43"/>
      <c r="B38" s="19"/>
      <c r="C38" s="19"/>
      <c r="D38" s="19"/>
      <c r="E38" s="19"/>
      <c r="F38" s="19"/>
      <c r="G38" s="19"/>
    </row>
    <row r="39" spans="1:7" x14ac:dyDescent="0.2">
      <c r="A39" s="51" t="s">
        <v>12</v>
      </c>
      <c r="B39" s="4">
        <v>73576055.420000002</v>
      </c>
      <c r="C39" s="4">
        <v>0</v>
      </c>
      <c r="D39" s="4">
        <f t="shared" ref="D39:D51" si="10">B39+C39</f>
        <v>73576055.420000002</v>
      </c>
      <c r="E39" s="4">
        <v>24466492.940000001</v>
      </c>
      <c r="F39" s="4">
        <v>24465544.670000002</v>
      </c>
      <c r="G39" s="4">
        <f t="shared" ref="G39:G51" si="11">D39-E39</f>
        <v>49109562.480000004</v>
      </c>
    </row>
    <row r="40" spans="1:7" x14ac:dyDescent="0.2">
      <c r="A40" s="51"/>
      <c r="B40" s="4"/>
      <c r="C40" s="4"/>
      <c r="D40" s="4"/>
      <c r="E40" s="4"/>
      <c r="F40" s="4"/>
      <c r="G40" s="4"/>
    </row>
    <row r="41" spans="1:7" x14ac:dyDescent="0.2">
      <c r="A41" s="51" t="s">
        <v>11</v>
      </c>
      <c r="B41" s="4">
        <v>0</v>
      </c>
      <c r="C41" s="4">
        <v>0</v>
      </c>
      <c r="D41" s="4">
        <f t="shared" si="10"/>
        <v>0</v>
      </c>
      <c r="E41" s="4">
        <v>0</v>
      </c>
      <c r="F41" s="4">
        <v>0</v>
      </c>
      <c r="G41" s="4">
        <f t="shared" si="11"/>
        <v>0</v>
      </c>
    </row>
    <row r="42" spans="1:7" x14ac:dyDescent="0.2">
      <c r="A42" s="51"/>
      <c r="B42" s="4"/>
      <c r="C42" s="4"/>
      <c r="D42" s="4"/>
      <c r="E42" s="4"/>
      <c r="F42" s="4"/>
      <c r="G42" s="4"/>
    </row>
    <row r="43" spans="1:7" x14ac:dyDescent="0.2">
      <c r="A43" s="51" t="s">
        <v>13</v>
      </c>
      <c r="B43" s="4">
        <v>0</v>
      </c>
      <c r="C43" s="4">
        <v>0</v>
      </c>
      <c r="D43" s="4">
        <f t="shared" si="10"/>
        <v>0</v>
      </c>
      <c r="E43" s="4">
        <v>0</v>
      </c>
      <c r="F43" s="4">
        <v>0</v>
      </c>
      <c r="G43" s="4">
        <f t="shared" si="11"/>
        <v>0</v>
      </c>
    </row>
    <row r="44" spans="1:7" x14ac:dyDescent="0.2">
      <c r="A44" s="51"/>
      <c r="B44" s="4"/>
      <c r="C44" s="4"/>
      <c r="D44" s="4"/>
      <c r="E44" s="4"/>
      <c r="F44" s="4"/>
      <c r="G44" s="4"/>
    </row>
    <row r="45" spans="1:7" x14ac:dyDescent="0.2">
      <c r="A45" s="51" t="s">
        <v>25</v>
      </c>
      <c r="B45" s="4">
        <v>0</v>
      </c>
      <c r="C45" s="4">
        <v>0</v>
      </c>
      <c r="D45" s="4">
        <f t="shared" si="10"/>
        <v>0</v>
      </c>
      <c r="E45" s="4">
        <v>0</v>
      </c>
      <c r="F45" s="4">
        <v>0</v>
      </c>
      <c r="G45" s="4">
        <f t="shared" si="11"/>
        <v>0</v>
      </c>
    </row>
    <row r="46" spans="1:7" x14ac:dyDescent="0.2">
      <c r="A46" s="51"/>
      <c r="B46" s="4"/>
      <c r="C46" s="4"/>
      <c r="D46" s="4"/>
      <c r="E46" s="4"/>
      <c r="F46" s="4"/>
      <c r="G46" s="4"/>
    </row>
    <row r="47" spans="1:7" ht="22.5" x14ac:dyDescent="0.2">
      <c r="A47" s="51" t="s">
        <v>26</v>
      </c>
      <c r="B47" s="4">
        <v>0</v>
      </c>
      <c r="C47" s="4">
        <v>0</v>
      </c>
      <c r="D47" s="4">
        <f t="shared" si="10"/>
        <v>0</v>
      </c>
      <c r="E47" s="4">
        <v>0</v>
      </c>
      <c r="F47" s="4">
        <v>0</v>
      </c>
      <c r="G47" s="4">
        <f t="shared" si="11"/>
        <v>0</v>
      </c>
    </row>
    <row r="48" spans="1:7" x14ac:dyDescent="0.2">
      <c r="A48" s="51"/>
      <c r="B48" s="4"/>
      <c r="C48" s="4"/>
      <c r="D48" s="4"/>
      <c r="E48" s="4"/>
      <c r="F48" s="4"/>
      <c r="G48" s="4"/>
    </row>
    <row r="49" spans="1:7" x14ac:dyDescent="0.2">
      <c r="A49" s="51" t="s">
        <v>128</v>
      </c>
      <c r="B49" s="4">
        <v>0</v>
      </c>
      <c r="C49" s="4">
        <v>0</v>
      </c>
      <c r="D49" s="4">
        <f t="shared" si="10"/>
        <v>0</v>
      </c>
      <c r="E49" s="4">
        <v>0</v>
      </c>
      <c r="F49" s="4">
        <v>0</v>
      </c>
      <c r="G49" s="4">
        <f t="shared" si="11"/>
        <v>0</v>
      </c>
    </row>
    <row r="50" spans="1:7" x14ac:dyDescent="0.2">
      <c r="A50" s="51"/>
      <c r="B50" s="4"/>
      <c r="C50" s="4"/>
      <c r="D50" s="4"/>
      <c r="E50" s="4"/>
      <c r="F50" s="4"/>
      <c r="G50" s="4"/>
    </row>
    <row r="51" spans="1:7" x14ac:dyDescent="0.2">
      <c r="A51" s="51" t="s">
        <v>14</v>
      </c>
      <c r="B51" s="4">
        <v>0</v>
      </c>
      <c r="C51" s="4">
        <v>0</v>
      </c>
      <c r="D51" s="4">
        <f t="shared" si="10"/>
        <v>0</v>
      </c>
      <c r="E51" s="4">
        <v>0</v>
      </c>
      <c r="F51" s="4">
        <v>0</v>
      </c>
      <c r="G51" s="4">
        <f t="shared" si="11"/>
        <v>0</v>
      </c>
    </row>
    <row r="52" spans="1:7" x14ac:dyDescent="0.2">
      <c r="A52" s="51"/>
      <c r="B52" s="4"/>
      <c r="C52" s="4"/>
      <c r="D52" s="4"/>
      <c r="E52" s="4"/>
      <c r="F52" s="4"/>
      <c r="G52" s="4"/>
    </row>
    <row r="53" spans="1:7" x14ac:dyDescent="0.2">
      <c r="A53" s="49" t="s">
        <v>50</v>
      </c>
      <c r="B53" s="12">
        <f t="shared" ref="B53:G53" si="12">SUM(B39:B51)</f>
        <v>73576055.420000002</v>
      </c>
      <c r="C53" s="12">
        <f t="shared" si="12"/>
        <v>0</v>
      </c>
      <c r="D53" s="12">
        <f t="shared" si="12"/>
        <v>73576055.420000002</v>
      </c>
      <c r="E53" s="12">
        <f t="shared" si="12"/>
        <v>24466492.940000001</v>
      </c>
      <c r="F53" s="12">
        <f t="shared" si="12"/>
        <v>24465544.670000002</v>
      </c>
      <c r="G53" s="12">
        <f t="shared" si="12"/>
        <v>49109562.480000004</v>
      </c>
    </row>
    <row r="55" spans="1:7" x14ac:dyDescent="0.2">
      <c r="A55" s="1" t="s">
        <v>120</v>
      </c>
    </row>
    <row r="63" spans="1:7" x14ac:dyDescent="0.2">
      <c r="A63" s="23" t="s">
        <v>144</v>
      </c>
      <c r="B63" s="24"/>
      <c r="C63" s="24"/>
      <c r="D63" s="30" t="s">
        <v>144</v>
      </c>
      <c r="E63" s="30"/>
      <c r="F63" s="30"/>
      <c r="G63" s="24"/>
    </row>
    <row r="64" spans="1:7" ht="22.5" x14ac:dyDescent="0.2">
      <c r="A64" s="25" t="s">
        <v>145</v>
      </c>
      <c r="B64" s="24"/>
      <c r="C64" s="24"/>
      <c r="D64" s="31" t="s">
        <v>146</v>
      </c>
      <c r="E64" s="31"/>
      <c r="F64" s="31"/>
      <c r="G64" s="24"/>
    </row>
  </sheetData>
  <sheetProtection formatCells="0" formatColumns="0" formatRows="0" insertRows="0" deleteRows="0" autoFilter="0"/>
  <mergeCells count="8">
    <mergeCell ref="D63:F63"/>
    <mergeCell ref="D64:F64"/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ignoredErrors>
    <ignoredError sqref="B7:G17 B26:G31 B39:G5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2"/>
  <sheetViews>
    <sheetView showGridLines="0" tabSelected="1" workbookViewId="0">
      <selection activeCell="A52" sqref="A1:G5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2" t="s">
        <v>143</v>
      </c>
      <c r="B1" s="26"/>
      <c r="C1" s="26"/>
      <c r="D1" s="26"/>
      <c r="E1" s="26"/>
      <c r="F1" s="26"/>
      <c r="G1" s="27"/>
    </row>
    <row r="2" spans="1:7" x14ac:dyDescent="0.2">
      <c r="A2" s="36"/>
      <c r="B2" s="16"/>
      <c r="C2" s="17"/>
      <c r="D2" s="15" t="s">
        <v>57</v>
      </c>
      <c r="E2" s="17"/>
      <c r="F2" s="18"/>
      <c r="G2" s="28" t="s">
        <v>56</v>
      </c>
    </row>
    <row r="3" spans="1:7" ht="24.95" customHeight="1" x14ac:dyDescent="0.2">
      <c r="A3" s="3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29"/>
    </row>
    <row r="4" spans="1:7" x14ac:dyDescent="0.2">
      <c r="A4" s="38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3"/>
      <c r="B5" s="19"/>
      <c r="C5" s="19"/>
      <c r="D5" s="19"/>
      <c r="E5" s="19"/>
      <c r="F5" s="19"/>
      <c r="G5" s="19"/>
    </row>
    <row r="6" spans="1:7" x14ac:dyDescent="0.2">
      <c r="A6" s="6" t="s">
        <v>15</v>
      </c>
      <c r="B6" s="9">
        <f t="shared" ref="B6:G6" si="0">SUM(B7:B14)</f>
        <v>853458.88</v>
      </c>
      <c r="C6" s="9">
        <f t="shared" si="0"/>
        <v>0</v>
      </c>
      <c r="D6" s="9">
        <f t="shared" si="0"/>
        <v>853458.88</v>
      </c>
      <c r="E6" s="9">
        <f t="shared" si="0"/>
        <v>339235.75</v>
      </c>
      <c r="F6" s="9">
        <f t="shared" si="0"/>
        <v>339235.75</v>
      </c>
      <c r="G6" s="9">
        <f t="shared" si="0"/>
        <v>514223.13</v>
      </c>
    </row>
    <row r="7" spans="1:7" x14ac:dyDescent="0.2">
      <c r="A7" s="52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2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52" t="s">
        <v>122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52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52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52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52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52" t="s">
        <v>18</v>
      </c>
      <c r="B14" s="4">
        <v>853458.88</v>
      </c>
      <c r="C14" s="4">
        <v>0</v>
      </c>
      <c r="D14" s="4">
        <f t="shared" si="1"/>
        <v>853458.88</v>
      </c>
      <c r="E14" s="4">
        <v>339235.75</v>
      </c>
      <c r="F14" s="4">
        <v>339235.75</v>
      </c>
      <c r="G14" s="4">
        <f t="shared" si="2"/>
        <v>514223.13</v>
      </c>
    </row>
    <row r="15" spans="1:7" x14ac:dyDescent="0.2">
      <c r="A15" s="52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9">
        <f t="shared" ref="B16:G16" si="3">SUM(B17:B23)</f>
        <v>72722596.539999992</v>
      </c>
      <c r="C16" s="9">
        <f t="shared" si="3"/>
        <v>0</v>
      </c>
      <c r="D16" s="9">
        <f t="shared" si="3"/>
        <v>72722596.539999992</v>
      </c>
      <c r="E16" s="9">
        <f t="shared" si="3"/>
        <v>24127257.189999998</v>
      </c>
      <c r="F16" s="9">
        <f t="shared" si="3"/>
        <v>24126308.920000002</v>
      </c>
      <c r="G16" s="9">
        <f t="shared" si="3"/>
        <v>48595339.350000001</v>
      </c>
    </row>
    <row r="17" spans="1:7" x14ac:dyDescent="0.2">
      <c r="A17" s="52" t="s">
        <v>42</v>
      </c>
      <c r="B17" s="4">
        <v>43658931.329999998</v>
      </c>
      <c r="C17" s="4">
        <v>0</v>
      </c>
      <c r="D17" s="4">
        <f>B17+C17</f>
        <v>43658931.329999998</v>
      </c>
      <c r="E17" s="4">
        <v>13300758.119999999</v>
      </c>
      <c r="F17" s="4">
        <v>13299809.85</v>
      </c>
      <c r="G17" s="4">
        <f t="shared" ref="G17:G23" si="4">D17-E17</f>
        <v>30358173.210000001</v>
      </c>
    </row>
    <row r="18" spans="1:7" x14ac:dyDescent="0.2">
      <c r="A18" s="52" t="s">
        <v>27</v>
      </c>
      <c r="B18" s="4">
        <v>29063665.210000001</v>
      </c>
      <c r="C18" s="4">
        <v>0</v>
      </c>
      <c r="D18" s="4">
        <f t="shared" ref="D18:D23" si="5">B18+C18</f>
        <v>29063665.210000001</v>
      </c>
      <c r="E18" s="4">
        <v>10826499.07</v>
      </c>
      <c r="F18" s="4">
        <v>10826499.07</v>
      </c>
      <c r="G18" s="4">
        <f t="shared" si="4"/>
        <v>18237166.140000001</v>
      </c>
    </row>
    <row r="19" spans="1:7" x14ac:dyDescent="0.2">
      <c r="A19" s="52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52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52" t="s">
        <v>44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52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52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52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">
      <c r="A26" s="52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52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52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52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52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52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52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52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52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52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</row>
    <row r="37" spans="1:7" x14ac:dyDescent="0.2">
      <c r="A37" s="52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52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52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52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52"/>
      <c r="B41" s="4"/>
      <c r="C41" s="4"/>
      <c r="D41" s="4"/>
      <c r="E41" s="4"/>
      <c r="F41" s="4"/>
      <c r="G41" s="4"/>
    </row>
    <row r="42" spans="1:7" x14ac:dyDescent="0.2">
      <c r="A42" s="49" t="s">
        <v>50</v>
      </c>
      <c r="B42" s="12">
        <f t="shared" ref="B42:G42" si="12">SUM(B36+B25+B16+B6)</f>
        <v>73576055.419999987</v>
      </c>
      <c r="C42" s="12">
        <f t="shared" si="12"/>
        <v>0</v>
      </c>
      <c r="D42" s="12">
        <f t="shared" si="12"/>
        <v>73576055.419999987</v>
      </c>
      <c r="E42" s="12">
        <f t="shared" si="12"/>
        <v>24466492.939999998</v>
      </c>
      <c r="F42" s="12">
        <f t="shared" si="12"/>
        <v>24465544.670000002</v>
      </c>
      <c r="G42" s="12">
        <f t="shared" si="12"/>
        <v>49109562.480000004</v>
      </c>
    </row>
    <row r="44" spans="1:7" x14ac:dyDescent="0.2">
      <c r="A44" s="1" t="s">
        <v>120</v>
      </c>
    </row>
    <row r="51" spans="1:7" x14ac:dyDescent="0.2">
      <c r="A51" s="23" t="s">
        <v>144</v>
      </c>
      <c r="B51" s="24"/>
      <c r="C51" s="24"/>
      <c r="D51" s="30" t="s">
        <v>144</v>
      </c>
      <c r="E51" s="30"/>
      <c r="F51" s="30"/>
      <c r="G51" s="24"/>
    </row>
    <row r="52" spans="1:7" ht="22.5" x14ac:dyDescent="0.2">
      <c r="A52" s="25" t="s">
        <v>145</v>
      </c>
      <c r="B52" s="24"/>
      <c r="C52" s="24"/>
      <c r="D52" s="31" t="s">
        <v>146</v>
      </c>
      <c r="E52" s="31"/>
      <c r="F52" s="31"/>
      <c r="G52" s="24"/>
    </row>
  </sheetData>
  <sheetProtection formatCells="0" formatColumns="0" formatRows="0" autoFilter="0"/>
  <mergeCells count="4">
    <mergeCell ref="G2:G3"/>
    <mergeCell ref="A1:G1"/>
    <mergeCell ref="D51:F51"/>
    <mergeCell ref="D52:F52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2024-07-22T21:37:45Z</cp:lastPrinted>
  <dcterms:created xsi:type="dcterms:W3CDTF">2014-02-10T03:37:14Z</dcterms:created>
  <dcterms:modified xsi:type="dcterms:W3CDTF">2024-07-22T21:37:49Z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