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4TO INFORME TRIMESTRAL 2019\"/>
    </mc:Choice>
  </mc:AlternateContent>
  <xr:revisionPtr revIDLastSave="0" documentId="8_{3C25996D-B5A4-46B9-83D8-E82F3B95B8B0}" xr6:coauthVersionLast="45" xr6:coauthVersionMax="45" xr10:uidLastSave="{00000000-0000-0000-0000-000000000000}"/>
  <bookViews>
    <workbookView xWindow="-120" yWindow="-120" windowWidth="29040" windowHeight="15840" tabRatio="863" firstSheet="10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<sst xmlns="http://schemas.openxmlformats.org/spreadsheetml/2006/main" count="917" uniqueCount="654">
  <si>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</si>
  <si>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</si>
  <si>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</si>
  <si>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</si>
  <si>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</si>
  <si>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</si>
  <si>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</si>
  <si>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</si>
  <si>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</si>
  <si>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</si>
  <si>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</si>
  <si>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</si>
  <si>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</si>
  <si>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</si>
  <si>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</si>
  <si>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</si>
  <si>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</si>
  <si>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</si>
  <si>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</si>
  <si>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</si>
  <si>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</si>
  <si>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</si>
  <si>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</si>
  <si>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</si>
  <si>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</si>
  <si>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</si>
  <si>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</si>
  <si>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</si>
  <si>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</si>
  <si>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</si>
  <si>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</si>
  <si>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</si>
  <si>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</si>
  <si>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</si>
  <si>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</si>
  <si>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</si>
  <si>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</si>
  <si>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</si>
  <si>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</si>
  <si>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</si>
  <si>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</si>
  <si>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</si>
  <si>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</si>
  <si>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</si>
  <si>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</si>
  <si>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</si>
  <si>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</si>
  <si>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</si>
  <si>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</si>
  <si>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</si>
  <si>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</si>
  <si>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</si>
  <si>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</si>
  <si>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</si>
  <si>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</si>
  <si>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</si>
  <si>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</si>
  <si>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</si>
  <si>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</si>
  <si>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</si>
  <si>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</si>
  <si>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</si>
  <si>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</si>
  <si>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</si>
  <si>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</si>
  <si>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</si>
  <si>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</si>
  <si>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</si>
  <si>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</si>
  <si>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</si>
  <si>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</si>
  <si>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</si>
  <si>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</si>
  <si>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</si>
  <si>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</si>
  <si>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</si>
  <si>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</si>
  <si>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</si>
  <si>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</si>
  <si>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</si>
  <si>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</si>
  <si>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</si>
  <si>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</si>
  <si>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</si>
  <si>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</si>
  <si>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</si>
  <si>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</si>
  <si>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</si>
  <si>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</si>
  <si>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</si>
  <si>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</si>
  <si>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</si>
  <si>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</si>
  <si>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</si>
  <si>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</si>
  <si>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</si>
  <si>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</si>
  <si>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</si>
  <si>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</si>
  <si>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</si>
  <si>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</si>
  <si>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</si>
  <si>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</si>
  <si>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</si>
  <si>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</si>
  <si>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</si>
  <si>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</si>
  <si>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</si>
  <si>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</si>
  <si>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</si>
  <si>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</si>
  <si>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</si>
  <si>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</si>
  <si>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</si>
  <si>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</si>
  <si>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</si>
  <si>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</si>
  <si>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</si>
  <si>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</si>
  <si>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</si>
  <si>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</si>
  <si>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</si>
  <si>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</si>
  <si>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</si>
  <si>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</si>
  <si>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</si>
  <si>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</si>
  <si>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</si>
  <si>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</si>
  <si>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</si>
  <si>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</si>
  <si>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</si>
  <si>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</si>
  <si>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</si>
  <si>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</si>
  <si>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</si>
  <si>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</si>
  <si>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</si>
  <si>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</si>
  <si>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</si>
  <si>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</si>
  <si>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</si>
  <si>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</si>
  <si>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</si>
  <si>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</si>
  <si>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</si>
  <si>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</si>
  <si>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</si>
  <si>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</si>
  <si>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</si>
  <si>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</si>
  <si>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</si>
  <si>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</si>
  <si>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</si>
  <si>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</si>
  <si>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</si>
  <si>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</si>
  <si>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</si>
  <si>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</si>
  <si>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</si>
  <si>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</si>
  <si>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</si>
  <si>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</si>
  <si>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</si>
  <si>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</si>
  <si>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</si>
  <si>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</si>
  <si>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</si>
  <si>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</si>
  <si>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</si>
  <si>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</si>
  <si>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</si>
  <si>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</si>
  <si>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</si>
  <si>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</si>
  <si>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</si>
  <si>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</si>
  <si>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</si>
  <si>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</si>
  <si>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</si>
  <si>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</si>
  <si>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</si>
  <si>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</si>
  <si>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</si>
  <si>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</si>
  <si>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</si>
  <si>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</si>
  <si>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</si>
  <si>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</si>
  <si>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</si>
  <si>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</si>
  <si>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</si>
  <si>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</si>
  <si>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</si>
  <si>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</si>
  <si>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</si>
  <si>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</si>
  <si>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</si>
  <si>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</si>
  <si>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</si>
  <si>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</si>
  <si>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</si>
  <si>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</si>
  <si>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</si>
  <si>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</si>
  <si>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</si>
  <si>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</si>
  <si>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</si>
  <si>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</si>
  <si>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</si>
  <si>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</si>
  <si>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</si>
  <si>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</si>
  <si>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</si>
  <si>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</si>
  <si>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</si>
  <si>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</si>
  <si>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</si>
  <si>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</si>
  <si>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</si>
  <si>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</si>
  <si>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</si>
  <si>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</si>
  <si>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</si>
  <si>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</si>
  <si>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</si>
  <si>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</si>
  <si>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</si>
  <si>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</si>
  <si>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</si>
  <si>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</si>
  <si>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</si>
  <si>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</si>
  <si>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</si>
  <si>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</si>
  <si>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</si>
  <si>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</si>
  <si>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</si>
  <si>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</si>
  <si>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</si>
  <si>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</si>
  <si>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</si>
  <si>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</si>
  <si>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</si>
  <si>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</si>
  <si>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</si>
  <si>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</si>
  <si>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</si>
  <si>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</si>
  <si>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</si>
  <si>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</si>
  <si>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</si>
  <si>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</si>
  <si>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</si>
  <si>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</si>
  <si>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</si>
  <si>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</si>
  <si>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</si>
  <si>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</si>
  <si>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</si>
  <si>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</si>
  <si>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</si>
  <si>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</si>
  <si>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</si>
  <si>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</si>
  <si>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</si>
  <si>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</si>
  <si>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</si>
  <si>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</si>
  <si>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</si>
  <si>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</si>
  <si>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</si>
  <si>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</si>
  <si>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</si>
  <si>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</si>
  <si>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</si>
  <si>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</si>
  <si>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</si>
  <si>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</si>
  <si>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</si>
  <si>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</si>
  <si>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</si>
  <si>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</si>
  <si>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</si>
  <si>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</si>
  <si>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</si>
  <si>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</si>
  <si>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</si>
  <si>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</si>
  <si>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</si>
  <si>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</si>
  <si>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</si>
  <si>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</si>
  <si>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</si>
  <si>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</si>
  <si>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</si>
  <si>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</si>
  <si>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</si>
  <si>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</si>
  <si>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</si>
  <si>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</si>
  <si>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</si>
  <si>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</si>
  <si>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</si>
  <si>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</si>
  <si>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</si>
  <si>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</si>
  <si>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</si>
  <si>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</si>
  <si>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</si>
  <si>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</si>
  <si>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</si>
  <si>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</si>
  <si>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</si>
  <si>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</si>
  <si>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</si>
  <si>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</si>
  <si>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</si>
  <si>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</si>
  <si>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</si>
  <si>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</si>
  <si>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</si>
  <si>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</si>
  <si>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</si>
  <si>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</si>
  <si>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</si>
  <si>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</si>
  <si>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</si>
  <si>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</si>
  <si>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</si>
  <si>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</si>
  <si>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</si>
  <si>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</si>
  <si>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</si>
  <si>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</si>
  <si>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</si>
  <si>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</si>
  <si>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</si>
  <si>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</si>
  <si>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</si>
  <si>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</si>
  <si>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</si>
  <si>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</si>
  <si>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</si>
  <si>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</si>
  <si>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</si>
  <si>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</si>
  <si>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</si>
  <si>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</si>
  <si>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</si>
  <si>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</si>
  <si>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</si>
  <si>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</si>
  <si>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</si>
  <si>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</si>
  <si>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</si>
  <si>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</si>
  <si>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</si>
  <si>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</si>
  <si>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</si>
  <si>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</si>
  <si>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</si>
  <si>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</si>
  <si>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</si>
  <si>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</si>
  <si>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</si>
  <si>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</si>
  <si>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</si>
  <si>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</si>
  <si>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</si>
  <si>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</si>
  <si>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</si>
  <si>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</si>
  <si>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</si>
  <si>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</si>
  <si>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</si>
  <si>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</si>
  <si>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</si>
  <si>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</si>
  <si>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</si>
  <si>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</si>
  <si>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</si>
  <si>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</si>
  <si>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</si>
  <si>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</si>
  <si>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</si>
  <si>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</si>
  <si>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</si>
  <si>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</si>
  <si>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</si>
  <si>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</si>
  <si>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</si>
  <si>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</si>
  <si>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</si>
  <si>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</si>
  <si>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</si>
  <si>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</si>
  <si>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</si>
  <si>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</si>
  <si>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</si>
  <si>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</si>
  <si>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</si>
  <si>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</si>
  <si>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</si>
  <si>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</si>
  <si>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</si>
  <si>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</si>
  <si>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</si>
  <si>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</si>
  <si>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</si>
  <si>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</si>
  <si>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</si>
  <si>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</si>
  <si>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</si>
  <si>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</si>
  <si>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</si>
  <si>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</si>
  <si>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</si>
  <si>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</si>
  <si>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</si>
  <si>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</si>
  <si>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</si>
  <si>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</si>
  <si>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</si>
  <si>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</si>
  <si>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</si>
  <si>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</si>
  <si>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</si>
  <si>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</si>
  <si>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</si>
  <si>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</si>
  <si>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</si>
  <si>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</si>
  <si>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</si>
  <si>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</si>
  <si>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</si>
  <si>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</si>
  <si>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</si>
  <si>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</si>
  <si>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</si>
  <si>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</si>
  <si>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</si>
  <si>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</si>
  <si>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</si>
  <si>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</si>
  <si>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</si>
  <si>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</si>
  <si>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</si>
  <si>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</si>
  <si>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</si>
  <si>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</si>
  <si>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</si>
  <si>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</si>
  <si>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</si>
  <si>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</si>
  <si>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</si>
  <si>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</si>
  <si>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</si>
  <si>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</si>
  <si>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</si>
  <si>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</si>
  <si>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</si>
  <si>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</si>
  <si>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</si>
  <si>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</si>
  <si>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</si>
  <si>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</si>
  <si>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</si>
  <si>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</si>
  <si>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</si>
  <si>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</si>
  <si>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</si>
  <si>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</si>
  <si>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</si>
  <si>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</si>
  <si>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</si>
  <si>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</si>
  <si>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</si>
  <si>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</si>
  <si>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</si>
  <si>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</si>
  <si>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</si>
  <si>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</si>
  <si>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</si>
  <si>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</si>
  <si>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</si>
  <si>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</si>
  <si>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</si>
  <si>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</si>
  <si>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</si>
  <si>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</si>
  <si>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</si>
  <si>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</si>
  <si>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</si>
  <si>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</si>
  <si>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</si>
  <si>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</si>
  <si>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</si>
  <si>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</si>
  <si>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</si>
  <si>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</si>
  <si>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</si>
  <si>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</si>
  <si>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</si>
  <si>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</si>
  <si>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</si>
  <si>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</si>
  <si>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</si>
  <si>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</si>
  <si>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</si>
  <si>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</si>
  <si>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</si>
  <si>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</si>
  <si>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</si>
  <si>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</si>
  <si>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</si>
  <si>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</si>
  <si>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</si>
  <si>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</si>
  <si>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</si>
  <si>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</si>
  <si>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</si>
  <si>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</si>
  <si>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</si>
  <si>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</si>
  <si>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</si>
  <si>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</si>
  <si>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</si>
  <si>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</si>
  <si>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</si>
  <si>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</si>
  <si>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</si>
  <si>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</si>
  <si>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</si>
  <si>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</si>
  <si>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</si>
  <si>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</si>
  <si>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</si>
  <si>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</si>
  <si>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</si>
  <si>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</si>
  <si>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</si>
  <si>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</si>
  <si>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</si>
  <si>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</si>
  <si>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</si>
  <si>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</si>
  <si>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</si>
  <si>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</si>
  <si>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</si>
  <si>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</si>
  <si>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</si>
  <si>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</si>
  <si>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</si>
  <si>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</si>
  <si>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</si>
  <si>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</si>
  <si>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</si>
  <si>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</si>
  <si>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</si>
  <si>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</si>
  <si>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</si>
  <si>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</si>
  <si>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</si>
  <si>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</si>
  <si>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</si>
  <si>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</si>
  <si>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</si>
  <si>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</si>
  <si>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</si>
  <si>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</si>
  <si>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</si>
  <si>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</si>
  <si>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</si>
  <si>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</si>
  <si>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</si>
  <si>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</si>
  <si>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</si>
  <si>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</si>
  <si>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</si>
  <si>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</si>
  <si>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</si>
  <si>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</si>
  <si>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</si>
  <si>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</si>
  <si>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</si>
  <si>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</si>
  <si>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</si>
  <si>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</si>
  <si>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</si>
  <si>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</si>
  <si>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</si>
  <si>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</si>
  <si>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</si>
  <si>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</si>
  <si>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</si>
  <si>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</si>
  <si>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</si>
  <si>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</si>
  <si>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</si>
  <si>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</si>
  <si>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</si>
  <si>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</si>
  <si>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</si>
  <si>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</si>
  <si>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</si>
  <si>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</si>
  <si>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</si>
  <si>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</si>
  <si>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</si>
  <si>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</si>
  <si>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</si>
  <si>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</si>
  <si>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</si>
  <si>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</si>
  <si>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</si>
  <si>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</si>
  <si>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</si>
  <si>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</si>
  <si>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</si>
  <si>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</si>
  <si>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</si>
  <si>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</si>
  <si>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</si>
  <si>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</si>
  <si>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</si>
  <si>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</si>
  <si>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</si>
  <si>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</si>
  <si>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</si>
  <si>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</si>
  <si>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</si>
  <si>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</si>
  <si>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</si>
  <si>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</si>
  <si>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</si>
  <si>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</si>
  <si>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</si>
  <si>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</si>
  <si>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</si>
  <si>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</si>
  <si>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</si>
  <si>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</si>
  <si>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</si>
  <si>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</si>
  <si>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</si>
  <si>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</si>
  <si>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</si>
  <si>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</si>
  <si>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</si>
  <si>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</si>
  <si>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</si>
  <si>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SISTEMA DE AGUA POTABLE Y ALCANTARILLADO MUNICIPAL DE VALLE DE SANTIAGO</t>
  </si>
  <si>
    <t>Correspondiente 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</si>
</sst>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5" t="s">
        <v>652</v>
      </c>
      <c r="B1" s="165"/>
      <c r="C1" s="72"/>
      <c r="D1" s="69" t="s">
        <v>244</v>
      </c>
      <c r="E1" s="70">
        <v>2019</v>
      </c>
    </row>
    <row r="2" spans="1:5" ht="18.95" customHeight="1" x14ac:dyDescent="0.2">
      <c r="A2" s="166" t="s">
        <v>557</v>
      </c>
      <c r="B2" s="166"/>
      <c r="C2" s="91"/>
      <c r="D2" s="69" t="s">
        <v>246</v>
      </c>
      <c r="E2" s="72" t="s">
        <v>247</v>
      </c>
    </row>
    <row r="3" spans="1:5" ht="18.95" customHeight="1" x14ac:dyDescent="0.2">
      <c r="A3" s="167" t="s">
        <v>653</v>
      </c>
      <c r="B3" s="167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100" t="s">
        <v>86</v>
      </c>
      <c r="B34" s="101" t="s">
        <v>81</v>
      </c>
    </row>
    <row r="35" spans="1:2" x14ac:dyDescent="0.2">
      <c r="A35" s="100" t="s">
        <v>87</v>
      </c>
      <c r="B35" s="101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101" t="s">
        <v>33</v>
      </c>
    </row>
    <row r="39" spans="1:2" x14ac:dyDescent="0.2">
      <c r="A39" s="39"/>
      <c r="B39" s="101" t="s">
        <v>34</v>
      </c>
    </row>
    <row r="40" spans="1:2" ht="12" thickBot="1" x14ac:dyDescent="0.25">
      <c r="A40" s="43"/>
      <c r="B40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C15" sqref="C15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71" t="s">
        <v>652</v>
      </c>
      <c r="B1" s="172"/>
      <c r="C1" s="173"/>
    </row>
    <row r="2" spans="1:3" s="92" customFormat="1" ht="18" customHeight="1" x14ac:dyDescent="0.25">
      <c r="A2" s="174" t="s">
        <v>554</v>
      </c>
      <c r="B2" s="175"/>
      <c r="C2" s="176"/>
    </row>
    <row r="3" spans="1:3" s="92" customFormat="1" ht="18" customHeight="1" x14ac:dyDescent="0.25">
      <c r="A3" s="174" t="s">
        <v>653</v>
      </c>
      <c r="B3" s="175"/>
      <c r="C3" s="176"/>
    </row>
    <row r="4" spans="1:3" s="95" customFormat="1" ht="18" customHeight="1" x14ac:dyDescent="0.2">
      <c r="A4" s="177" t="s">
        <v>550</v>
      </c>
      <c r="B4" s="178"/>
      <c r="C4" s="179"/>
    </row>
    <row r="5" spans="1:3" s="93" customFormat="1" x14ac:dyDescent="0.2">
      <c r="A5" s="113" t="s">
        <v>590</v>
      </c>
      <c r="B5" s="113"/>
      <c r="C5" s="114">
        <v>46722741.399999999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3" x14ac:dyDescent="0.2">
      <c r="A17" s="128">
        <v>3.2</v>
      </c>
      <c r="B17" s="121" t="s">
        <v>599</v>
      </c>
      <c r="C17" s="119">
        <v>0</v>
      </c>
    </row>
    <row r="18" spans="1:3" x14ac:dyDescent="0.2">
      <c r="A18" s="128">
        <v>3.3</v>
      </c>
      <c r="B18" s="123" t="s">
        <v>600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125</v>
      </c>
      <c r="B20" s="132"/>
      <c r="C20" s="114">
        <f>C5+C7-C15</f>
        <v>46722741.399999999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C10" sqref="C10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80" t="s">
        <v>652</v>
      </c>
      <c r="B1" s="181"/>
      <c r="C1" s="182"/>
    </row>
    <row r="2" spans="1:3" s="96" customFormat="1" ht="18.95" customHeight="1" x14ac:dyDescent="0.25">
      <c r="A2" s="183" t="s">
        <v>555</v>
      </c>
      <c r="B2" s="184"/>
      <c r="C2" s="185"/>
    </row>
    <row r="3" spans="1:3" s="96" customFormat="1" ht="18.95" customHeight="1" x14ac:dyDescent="0.25">
      <c r="A3" s="183" t="s">
        <v>653</v>
      </c>
      <c r="B3" s="184"/>
      <c r="C3" s="185"/>
    </row>
    <row r="4" spans="1:3" s="97" customFormat="1" x14ac:dyDescent="0.2">
      <c r="A4" s="177" t="s">
        <v>550</v>
      </c>
      <c r="B4" s="178"/>
      <c r="C4" s="179"/>
    </row>
    <row r="5" spans="1:3" x14ac:dyDescent="0.2">
      <c r="A5" s="144" t="s">
        <v>603</v>
      </c>
      <c r="B5" s="113"/>
      <c r="C5" s="137">
        <v>46631447.810000002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1776643.98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348218.63</v>
      </c>
    </row>
    <row r="11" spans="1:3" x14ac:dyDescent="0.2">
      <c r="A11" s="154">
        <v>2.4</v>
      </c>
      <c r="B11" s="136" t="s">
        <v>294</v>
      </c>
      <c r="C11" s="147">
        <v>6900.32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0</v>
      </c>
    </row>
    <row r="14" spans="1:3" x14ac:dyDescent="0.2">
      <c r="A14" s="154">
        <v>2.7</v>
      </c>
      <c r="B14" s="136" t="s">
        <v>297</v>
      </c>
      <c r="C14" s="147">
        <v>7200</v>
      </c>
    </row>
    <row r="15" spans="1:3" x14ac:dyDescent="0.2">
      <c r="A15" s="154">
        <v>2.8</v>
      </c>
      <c r="B15" s="136" t="s">
        <v>298</v>
      </c>
      <c r="C15" s="147">
        <v>549628.4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0</v>
      </c>
    </row>
    <row r="18" spans="1:3" x14ac:dyDescent="0.2">
      <c r="A18" s="154" t="s">
        <v>635</v>
      </c>
      <c r="B18" s="136" t="s">
        <v>302</v>
      </c>
      <c r="C18" s="147">
        <v>0</v>
      </c>
    </row>
    <row r="19" spans="1:3" x14ac:dyDescent="0.2">
      <c r="A19" s="154" t="s">
        <v>636</v>
      </c>
      <c r="B19" s="136" t="s">
        <v>607</v>
      </c>
      <c r="C19" s="147">
        <v>864696.63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0</v>
      </c>
    </row>
    <row r="31" spans="1:3" x14ac:dyDescent="0.2">
      <c r="A31" s="154" t="s">
        <v>625</v>
      </c>
      <c r="B31" s="136" t="s">
        <v>496</v>
      </c>
      <c r="C31" s="147">
        <v>0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3" x14ac:dyDescent="0.2">
      <c r="A33" s="154" t="s">
        <v>627</v>
      </c>
      <c r="B33" s="136" t="s">
        <v>506</v>
      </c>
      <c r="C33" s="147">
        <v>0</v>
      </c>
    </row>
    <row r="34" spans="1:3" x14ac:dyDescent="0.2">
      <c r="A34" s="154" t="s">
        <v>628</v>
      </c>
      <c r="B34" s="136" t="s">
        <v>629</v>
      </c>
      <c r="C34" s="147">
        <v>0</v>
      </c>
    </row>
    <row r="35" spans="1:3" x14ac:dyDescent="0.2">
      <c r="A35" s="154" t="s">
        <v>630</v>
      </c>
      <c r="B35" s="136" t="s">
        <v>631</v>
      </c>
      <c r="C35" s="147">
        <v>0</v>
      </c>
    </row>
    <row r="36" spans="1:3" x14ac:dyDescent="0.2">
      <c r="A36" s="154" t="s">
        <v>632</v>
      </c>
      <c r="B36" s="136" t="s">
        <v>514</v>
      </c>
      <c r="C36" s="147">
        <v>0</v>
      </c>
    </row>
    <row r="37" spans="1:3" x14ac:dyDescent="0.2">
      <c r="A37" s="154" t="s">
        <v>633</v>
      </c>
      <c r="B37" s="146" t="s">
        <v>634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127</v>
      </c>
      <c r="B39" s="113"/>
      <c r="C39" s="114">
        <f>C5-C7+C30</f>
        <v>44854803.830000006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tabSelected="1" workbookViewId="0">
      <selection activeCell="F25" sqref="F25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70" t="s">
        <v>652</v>
      </c>
      <c r="B1" s="186"/>
      <c r="C1" s="186"/>
      <c r="D1" s="186"/>
      <c r="E1" s="186"/>
      <c r="F1" s="186"/>
      <c r="G1" s="82" t="s">
        <v>244</v>
      </c>
      <c r="H1" s="83">
        <f>'Notas a los Edos Financieros'!E1</f>
        <v>2019</v>
      </c>
    </row>
    <row r="2" spans="1:10" ht="18.95" customHeight="1" x14ac:dyDescent="0.2">
      <c r="A2" s="170" t="s">
        <v>556</v>
      </c>
      <c r="B2" s="186"/>
      <c r="C2" s="186"/>
      <c r="D2" s="186"/>
      <c r="E2" s="186"/>
      <c r="F2" s="186"/>
      <c r="G2" s="82" t="s">
        <v>246</v>
      </c>
      <c r="H2" s="83" t="str">
        <f>'Notas a los Edos Financieros'!E2</f>
        <v>Trimestral</v>
      </c>
    </row>
    <row r="3" spans="1:10" ht="18.95" customHeight="1" x14ac:dyDescent="0.2">
      <c r="A3" s="187" t="s">
        <v>653</v>
      </c>
      <c r="B3" s="188"/>
      <c r="C3" s="188"/>
      <c r="D3" s="188"/>
      <c r="E3" s="188"/>
      <c r="F3" s="188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89" t="s">
        <v>37</v>
      </c>
      <c r="B5" s="189"/>
      <c r="C5" s="189"/>
      <c r="D5" s="189"/>
      <c r="E5" s="18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0" t="s">
        <v>41</v>
      </c>
      <c r="C10" s="190"/>
      <c r="D10" s="190"/>
      <c r="E10" s="190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0" t="s">
        <v>45</v>
      </c>
      <c r="C12" s="190"/>
      <c r="D12" s="190"/>
      <c r="E12" s="190"/>
    </row>
    <row r="13" spans="1:8" s="11" customFormat="1" ht="26.1" customHeight="1" x14ac:dyDescent="0.2">
      <c r="A13" s="158" t="s">
        <v>46</v>
      </c>
      <c r="B13" s="190" t="s">
        <v>47</v>
      </c>
      <c r="C13" s="190"/>
      <c r="D13" s="190"/>
      <c r="E13" s="190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1" t="s">
        <v>52</v>
      </c>
      <c r="C31" s="191"/>
      <c r="D31" s="191"/>
      <c r="E31" s="191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0"/>
  <sheetViews>
    <sheetView topLeftCell="A70" zoomScale="106" zoomScaleNormal="106" workbookViewId="0">
      <selection activeCell="A116" sqref="A116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68" t="s">
        <v>652</v>
      </c>
      <c r="B1" s="169"/>
      <c r="C1" s="169"/>
      <c r="D1" s="169"/>
      <c r="E1" s="169"/>
      <c r="F1" s="169"/>
      <c r="G1" s="69" t="s">
        <v>244</v>
      </c>
      <c r="H1" s="80">
        <v>2019</v>
      </c>
    </row>
    <row r="2" spans="1:8" s="71" customFormat="1" ht="18.95" customHeight="1" x14ac:dyDescent="0.25">
      <c r="A2" s="168" t="s">
        <v>245</v>
      </c>
      <c r="B2" s="169"/>
      <c r="C2" s="169"/>
      <c r="D2" s="169"/>
      <c r="E2" s="169"/>
      <c r="F2" s="169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68" t="s">
        <v>653</v>
      </c>
      <c r="B3" s="169"/>
      <c r="C3" s="169"/>
      <c r="D3" s="169"/>
      <c r="E3" s="169"/>
      <c r="F3" s="169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0</v>
      </c>
    </row>
    <row r="9" spans="1:8" x14ac:dyDescent="0.2">
      <c r="A9" s="77">
        <v>1115</v>
      </c>
      <c r="B9" s="75" t="s">
        <v>251</v>
      </c>
      <c r="C9" s="79">
        <v>0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27407.34</v>
      </c>
      <c r="D15" s="79">
        <v>27407.34</v>
      </c>
      <c r="E15" s="79">
        <v>27407.34</v>
      </c>
      <c r="F15" s="79">
        <v>27407.34</v>
      </c>
      <c r="G15" s="79">
        <v>27407.34</v>
      </c>
    </row>
    <row r="16" spans="1:8" x14ac:dyDescent="0.2">
      <c r="A16" s="77">
        <v>1124</v>
      </c>
      <c r="B16" s="75" t="s">
        <v>255</v>
      </c>
      <c r="C16" s="79">
        <v>10190789.970000001</v>
      </c>
      <c r="D16" s="79">
        <v>10230434.130000001</v>
      </c>
      <c r="E16" s="79">
        <v>10058014.560000001</v>
      </c>
      <c r="F16" s="79">
        <v>9566010.2400000002</v>
      </c>
      <c r="G16" s="79">
        <v>9566010.2400000002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111761.98</v>
      </c>
      <c r="D20" s="79">
        <v>111761.98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31219.73</v>
      </c>
      <c r="D21" s="79">
        <v>31219.73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70000</v>
      </c>
      <c r="D22" s="79">
        <v>70000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309704.62</v>
      </c>
      <c r="D23" s="79">
        <v>309704.62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-0.94</v>
      </c>
      <c r="D24" s="79">
        <v>-0.94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1066824.23</v>
      </c>
      <c r="D25" s="79">
        <v>1066824.23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275407.78000000003</v>
      </c>
    </row>
    <row r="40" spans="1:8" x14ac:dyDescent="0.2">
      <c r="A40" s="77">
        <v>1151</v>
      </c>
      <c r="B40" s="75" t="s">
        <v>279</v>
      </c>
      <c r="C40" s="79">
        <v>275407.78000000003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33039670.140000001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285</v>
      </c>
      <c r="C53" s="79">
        <v>0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287</v>
      </c>
      <c r="C55" s="79">
        <v>204807.97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288</v>
      </c>
      <c r="C56" s="79">
        <v>2450469.17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289</v>
      </c>
      <c r="C57" s="79">
        <v>19295449.699999999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290</v>
      </c>
      <c r="C58" s="79">
        <v>11088943.300000001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292</v>
      </c>
      <c r="C60" s="79">
        <f>SUM(C61:C68)</f>
        <v>22094113.670000002</v>
      </c>
      <c r="D60" s="79">
        <f t="shared" ref="D60:E60" si="0">SUM(D61:D68)</f>
        <v>0</v>
      </c>
      <c r="E60" s="79">
        <f t="shared" si="0"/>
        <v>-4783970.08</v>
      </c>
    </row>
    <row r="61" spans="1:9" x14ac:dyDescent="0.2">
      <c r="A61" s="77">
        <v>1241</v>
      </c>
      <c r="B61" s="75" t="s">
        <v>293</v>
      </c>
      <c r="C61" s="79">
        <v>2479520.64</v>
      </c>
      <c r="D61" s="79">
        <v>0</v>
      </c>
      <c r="E61" s="79">
        <v>-972380.3</v>
      </c>
    </row>
    <row r="62" spans="1:9" x14ac:dyDescent="0.2">
      <c r="A62" s="77">
        <v>1242</v>
      </c>
      <c r="B62" s="75" t="s">
        <v>294</v>
      </c>
      <c r="C62" s="79">
        <v>146568.26</v>
      </c>
      <c r="D62" s="79">
        <v>0</v>
      </c>
      <c r="E62" s="79">
        <v>-4071.31</v>
      </c>
    </row>
    <row r="63" spans="1:9" x14ac:dyDescent="0.2">
      <c r="A63" s="77">
        <v>1243</v>
      </c>
      <c r="B63" s="75" t="s">
        <v>295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296</v>
      </c>
      <c r="C64" s="79">
        <v>6830920.0099999998</v>
      </c>
      <c r="D64" s="79">
        <v>0</v>
      </c>
      <c r="E64" s="79">
        <v>-3327310.62</v>
      </c>
    </row>
    <row r="65" spans="1:9" x14ac:dyDescent="0.2">
      <c r="A65" s="77">
        <v>1245</v>
      </c>
      <c r="B65" s="75" t="s">
        <v>297</v>
      </c>
      <c r="C65" s="79">
        <v>83550.16</v>
      </c>
      <c r="D65" s="79">
        <v>0</v>
      </c>
      <c r="E65" s="79">
        <v>-3527.97</v>
      </c>
    </row>
    <row r="66" spans="1:9" x14ac:dyDescent="0.2">
      <c r="A66" s="77">
        <v>1246</v>
      </c>
      <c r="B66" s="75" t="s">
        <v>298</v>
      </c>
      <c r="C66" s="79">
        <v>12553554.6</v>
      </c>
      <c r="D66" s="79">
        <v>0</v>
      </c>
      <c r="E66" s="79">
        <v>-476679.88</v>
      </c>
    </row>
    <row r="67" spans="1:9" x14ac:dyDescent="0.2">
      <c r="A67" s="77">
        <v>1247</v>
      </c>
      <c r="B67" s="75" t="s">
        <v>299</v>
      </c>
      <c r="C67" s="79">
        <v>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300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1134149.58</v>
      </c>
      <c r="D72" s="79">
        <f>SUM(D73:D77)</f>
        <v>0</v>
      </c>
      <c r="E72" s="79">
        <f>SUM(E73:E77)</f>
        <v>0</v>
      </c>
    </row>
    <row r="73" spans="1:9" x14ac:dyDescent="0.2">
      <c r="A73" s="77">
        <v>1251</v>
      </c>
      <c r="B73" s="75" t="s">
        <v>303</v>
      </c>
      <c r="C73" s="79">
        <v>1134149.58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0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1201990.03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309</v>
      </c>
      <c r="C79" s="79">
        <v>1201990.03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311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314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316</v>
      </c>
      <c r="C88" s="79">
        <f>SUM(C89:C90)</f>
        <v>0</v>
      </c>
    </row>
    <row r="89" spans="1:8" x14ac:dyDescent="0.2">
      <c r="A89" s="77">
        <v>1161</v>
      </c>
      <c r="B89" s="75" t="s">
        <v>317</v>
      </c>
      <c r="C89" s="79">
        <v>0</v>
      </c>
    </row>
    <row r="90" spans="1:8" x14ac:dyDescent="0.2">
      <c r="A90" s="77">
        <v>1162</v>
      </c>
      <c r="B90" s="75" t="s">
        <v>318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319</v>
      </c>
      <c r="C94" s="79">
        <f>SUM(C95:C97)</f>
        <v>0</v>
      </c>
    </row>
    <row r="95" spans="1:8" x14ac:dyDescent="0.2">
      <c r="A95" s="77">
        <v>1291</v>
      </c>
      <c r="B95" s="75" t="s">
        <v>320</v>
      </c>
      <c r="C95" s="79">
        <v>0</v>
      </c>
    </row>
    <row r="96" spans="1:8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14158440.92</v>
      </c>
      <c r="D101" s="79">
        <f>SUM(D102:D110)</f>
        <v>14158440.92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326</v>
      </c>
      <c r="C102" s="79">
        <v>1344843.48</v>
      </c>
      <c r="D102" s="79">
        <f>C102</f>
        <v>1344843.48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327</v>
      </c>
      <c r="C103" s="79">
        <v>3956942.09</v>
      </c>
      <c r="D103" s="79">
        <f t="shared" ref="D103:D110" si="1">C103</f>
        <v>3956942.09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328</v>
      </c>
      <c r="C104" s="79">
        <v>-77864.91</v>
      </c>
      <c r="D104" s="79">
        <f t="shared" si="1"/>
        <v>-77864.91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329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0</v>
      </c>
      <c r="D106" s="79">
        <f t="shared" si="1"/>
        <v>0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9488629.1400000006</v>
      </c>
      <c r="D108" s="79">
        <f t="shared" si="1"/>
        <v>9488629.1400000006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-554108.88</v>
      </c>
      <c r="D110" s="79">
        <f t="shared" si="1"/>
        <v>-554108.88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0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0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6" t="s">
        <v>652</v>
      </c>
      <c r="B1" s="166"/>
      <c r="C1" s="166"/>
      <c r="D1" s="69" t="s">
        <v>244</v>
      </c>
      <c r="E1" s="80">
        <v>2019</v>
      </c>
    </row>
    <row r="2" spans="1:5" s="71" customFormat="1" ht="18.95" customHeight="1" x14ac:dyDescent="0.25">
      <c r="A2" s="166" t="s">
        <v>359</v>
      </c>
      <c r="B2" s="166"/>
      <c r="C2" s="166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66" t="s">
        <v>653</v>
      </c>
      <c r="B3" s="166"/>
      <c r="C3" s="166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46032417.029999994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0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0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46032166.269999996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46033128.369999997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-962.1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250.76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250.76</v>
      </c>
      <c r="D35" s="160"/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0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0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0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0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3.75" x14ac:dyDescent="0.2">
      <c r="A58" s="105">
        <v>4200</v>
      </c>
      <c r="B58" s="107" t="s">
        <v>575</v>
      </c>
      <c r="C58" s="110">
        <f>+C59+C65</f>
        <v>28804.37</v>
      </c>
      <c r="D58" s="160"/>
      <c r="E58" s="104"/>
    </row>
    <row r="59" spans="1:5" ht="22.5" x14ac:dyDescent="0.2">
      <c r="A59" s="105">
        <v>4210</v>
      </c>
      <c r="B59" s="107" t="s">
        <v>576</v>
      </c>
      <c r="C59" s="110">
        <f>SUM(C60:C64)</f>
        <v>28804.37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v>0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0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28804.37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f>SUM(C66:C69)</f>
        <v>0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0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651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C100+C128+C161+C171+C186+C219+C209</f>
        <v>44854803.829999998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43979103.829999998</v>
      </c>
      <c r="D100" s="112">
        <f>C100/$C$99</f>
        <v>0.98047700747240119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22454619.100000001</v>
      </c>
      <c r="D101" s="112">
        <f t="shared" ref="D101:D164" si="0">C101/$C$99</f>
        <v>0.50060678417195081</v>
      </c>
      <c r="E101" s="111"/>
    </row>
    <row r="102" spans="1:5" x14ac:dyDescent="0.2">
      <c r="A102" s="109">
        <v>5111</v>
      </c>
      <c r="B102" s="106" t="s">
        <v>418</v>
      </c>
      <c r="C102" s="110">
        <v>13727753.800000001</v>
      </c>
      <c r="D102" s="112">
        <f t="shared" si="0"/>
        <v>0.30604868660285034</v>
      </c>
      <c r="E102" s="111"/>
    </row>
    <row r="103" spans="1:5" x14ac:dyDescent="0.2">
      <c r="A103" s="109">
        <v>5112</v>
      </c>
      <c r="B103" s="106" t="s">
        <v>419</v>
      </c>
      <c r="C103" s="110">
        <v>0</v>
      </c>
      <c r="D103" s="112">
        <f t="shared" si="0"/>
        <v>0</v>
      </c>
      <c r="E103" s="111"/>
    </row>
    <row r="104" spans="1:5" x14ac:dyDescent="0.2">
      <c r="A104" s="109">
        <v>5113</v>
      </c>
      <c r="B104" s="106" t="s">
        <v>420</v>
      </c>
      <c r="C104" s="110">
        <v>3686492.3</v>
      </c>
      <c r="D104" s="112">
        <f t="shared" si="0"/>
        <v>8.2187234927430061E-2</v>
      </c>
      <c r="E104" s="111"/>
    </row>
    <row r="105" spans="1:5" x14ac:dyDescent="0.2">
      <c r="A105" s="109">
        <v>5114</v>
      </c>
      <c r="B105" s="106" t="s">
        <v>421</v>
      </c>
      <c r="C105" s="110">
        <v>3263712.78</v>
      </c>
      <c r="D105" s="112">
        <f t="shared" si="0"/>
        <v>7.2761722297783146E-2</v>
      </c>
      <c r="E105" s="111"/>
    </row>
    <row r="106" spans="1:5" x14ac:dyDescent="0.2">
      <c r="A106" s="109">
        <v>5115</v>
      </c>
      <c r="B106" s="106" t="s">
        <v>422</v>
      </c>
      <c r="C106" s="110">
        <v>1776660.22</v>
      </c>
      <c r="D106" s="112">
        <f t="shared" si="0"/>
        <v>3.9609140343887218E-2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3710502.44</v>
      </c>
      <c r="D108" s="112">
        <f t="shared" si="0"/>
        <v>8.272252073741819E-2</v>
      </c>
      <c r="E108" s="111"/>
    </row>
    <row r="109" spans="1:5" x14ac:dyDescent="0.2">
      <c r="A109" s="109">
        <v>5121</v>
      </c>
      <c r="B109" s="106" t="s">
        <v>425</v>
      </c>
      <c r="C109" s="110">
        <v>336543.21</v>
      </c>
      <c r="D109" s="112">
        <f t="shared" si="0"/>
        <v>7.5029468699830014E-3</v>
      </c>
      <c r="E109" s="111"/>
    </row>
    <row r="110" spans="1:5" x14ac:dyDescent="0.2">
      <c r="A110" s="109">
        <v>5122</v>
      </c>
      <c r="B110" s="106" t="s">
        <v>426</v>
      </c>
      <c r="C110" s="110">
        <v>42834.52</v>
      </c>
      <c r="D110" s="112">
        <f t="shared" si="0"/>
        <v>9.5495947685655046E-4</v>
      </c>
      <c r="E110" s="111"/>
    </row>
    <row r="111" spans="1:5" x14ac:dyDescent="0.2">
      <c r="A111" s="109">
        <v>5123</v>
      </c>
      <c r="B111" s="106" t="s">
        <v>427</v>
      </c>
      <c r="C111" s="110">
        <v>644054.4</v>
      </c>
      <c r="D111" s="112">
        <f t="shared" si="0"/>
        <v>1.4358649353165614E-2</v>
      </c>
      <c r="E111" s="111"/>
    </row>
    <row r="112" spans="1:5" x14ac:dyDescent="0.2">
      <c r="A112" s="109">
        <v>5124</v>
      </c>
      <c r="B112" s="106" t="s">
        <v>428</v>
      </c>
      <c r="C112" s="110">
        <v>1034456.66</v>
      </c>
      <c r="D112" s="112">
        <f t="shared" si="0"/>
        <v>2.3062338293142415E-2</v>
      </c>
      <c r="E112" s="111"/>
    </row>
    <row r="113" spans="1:5" x14ac:dyDescent="0.2">
      <c r="A113" s="109">
        <v>5125</v>
      </c>
      <c r="B113" s="106" t="s">
        <v>429</v>
      </c>
      <c r="C113" s="110">
        <v>257003.15</v>
      </c>
      <c r="D113" s="112">
        <f t="shared" si="0"/>
        <v>5.7296683533394465E-3</v>
      </c>
      <c r="E113" s="111"/>
    </row>
    <row r="114" spans="1:5" x14ac:dyDescent="0.2">
      <c r="A114" s="109">
        <v>5126</v>
      </c>
      <c r="B114" s="106" t="s">
        <v>430</v>
      </c>
      <c r="C114" s="110">
        <v>1014839.13</v>
      </c>
      <c r="D114" s="112">
        <f t="shared" si="0"/>
        <v>2.2624982016335352E-2</v>
      </c>
      <c r="E114" s="111"/>
    </row>
    <row r="115" spans="1:5" x14ac:dyDescent="0.2">
      <c r="A115" s="109">
        <v>5127</v>
      </c>
      <c r="B115" s="106" t="s">
        <v>431</v>
      </c>
      <c r="C115" s="110">
        <v>288952.38</v>
      </c>
      <c r="D115" s="112">
        <f t="shared" si="0"/>
        <v>6.4419494753590149E-3</v>
      </c>
      <c r="E115" s="111"/>
    </row>
    <row r="116" spans="1:5" x14ac:dyDescent="0.2">
      <c r="A116" s="109">
        <v>5128</v>
      </c>
      <c r="B116" s="106" t="s">
        <v>432</v>
      </c>
      <c r="C116" s="110">
        <v>0</v>
      </c>
      <c r="D116" s="112">
        <f t="shared" si="0"/>
        <v>0</v>
      </c>
      <c r="E116" s="111"/>
    </row>
    <row r="117" spans="1:5" x14ac:dyDescent="0.2">
      <c r="A117" s="109">
        <v>5129</v>
      </c>
      <c r="B117" s="106" t="s">
        <v>433</v>
      </c>
      <c r="C117" s="110">
        <v>91818.99</v>
      </c>
      <c r="D117" s="112">
        <f t="shared" si="0"/>
        <v>2.0470268992368039E-3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17813982.289999999</v>
      </c>
      <c r="D118" s="112">
        <f t="shared" si="0"/>
        <v>0.39714770256303222</v>
      </c>
      <c r="E118" s="111"/>
    </row>
    <row r="119" spans="1:5" x14ac:dyDescent="0.2">
      <c r="A119" s="109">
        <v>5131</v>
      </c>
      <c r="B119" s="106" t="s">
        <v>435</v>
      </c>
      <c r="C119" s="110">
        <v>9330873.9199999999</v>
      </c>
      <c r="D119" s="112">
        <f t="shared" si="0"/>
        <v>0.20802396005039001</v>
      </c>
      <c r="E119" s="111"/>
    </row>
    <row r="120" spans="1:5" x14ac:dyDescent="0.2">
      <c r="A120" s="109">
        <v>5132</v>
      </c>
      <c r="B120" s="106" t="s">
        <v>436</v>
      </c>
      <c r="C120" s="110">
        <v>21100</v>
      </c>
      <c r="D120" s="112">
        <f t="shared" si="0"/>
        <v>4.7040669445282021E-4</v>
      </c>
      <c r="E120" s="111"/>
    </row>
    <row r="121" spans="1:5" x14ac:dyDescent="0.2">
      <c r="A121" s="109">
        <v>5133</v>
      </c>
      <c r="B121" s="106" t="s">
        <v>437</v>
      </c>
      <c r="C121" s="110">
        <v>1171583.93</v>
      </c>
      <c r="D121" s="112">
        <f t="shared" si="0"/>
        <v>2.6119475060916792E-2</v>
      </c>
      <c r="E121" s="111"/>
    </row>
    <row r="122" spans="1:5" x14ac:dyDescent="0.2">
      <c r="A122" s="109">
        <v>5134</v>
      </c>
      <c r="B122" s="106" t="s">
        <v>438</v>
      </c>
      <c r="C122" s="110">
        <v>164412.32</v>
      </c>
      <c r="D122" s="112">
        <f t="shared" si="0"/>
        <v>3.665433932631247E-3</v>
      </c>
      <c r="E122" s="111"/>
    </row>
    <row r="123" spans="1:5" x14ac:dyDescent="0.2">
      <c r="A123" s="109">
        <v>5135</v>
      </c>
      <c r="B123" s="106" t="s">
        <v>439</v>
      </c>
      <c r="C123" s="110">
        <v>2954623.3</v>
      </c>
      <c r="D123" s="112">
        <f t="shared" si="0"/>
        <v>6.5870833170913898E-2</v>
      </c>
      <c r="E123" s="111"/>
    </row>
    <row r="124" spans="1:5" x14ac:dyDescent="0.2">
      <c r="A124" s="109">
        <v>5136</v>
      </c>
      <c r="B124" s="106" t="s">
        <v>440</v>
      </c>
      <c r="C124" s="110">
        <v>14616.11</v>
      </c>
      <c r="D124" s="112">
        <f t="shared" si="0"/>
        <v>3.2585383842932751E-4</v>
      </c>
      <c r="E124" s="111"/>
    </row>
    <row r="125" spans="1:5" x14ac:dyDescent="0.2">
      <c r="A125" s="109">
        <v>5137</v>
      </c>
      <c r="B125" s="106" t="s">
        <v>441</v>
      </c>
      <c r="C125" s="110">
        <v>19522.830000000002</v>
      </c>
      <c r="D125" s="112">
        <f t="shared" si="0"/>
        <v>4.3524502022105938E-4</v>
      </c>
      <c r="E125" s="111"/>
    </row>
    <row r="126" spans="1:5" x14ac:dyDescent="0.2">
      <c r="A126" s="109">
        <v>5138</v>
      </c>
      <c r="B126" s="106" t="s">
        <v>442</v>
      </c>
      <c r="C126" s="110">
        <v>110218.53</v>
      </c>
      <c r="D126" s="112">
        <f t="shared" si="0"/>
        <v>2.4572291168127487E-3</v>
      </c>
      <c r="E126" s="111"/>
    </row>
    <row r="127" spans="1:5" x14ac:dyDescent="0.2">
      <c r="A127" s="109">
        <v>5139</v>
      </c>
      <c r="B127" s="106" t="s">
        <v>443</v>
      </c>
      <c r="C127" s="110">
        <v>4027031.35</v>
      </c>
      <c r="D127" s="112">
        <f t="shared" si="0"/>
        <v>8.9779265678264372E-2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313200</v>
      </c>
      <c r="D128" s="112">
        <f t="shared" si="0"/>
        <v>6.982529701546128E-3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24000</v>
      </c>
      <c r="D129" s="112">
        <f t="shared" si="0"/>
        <v>5.35059747244914E-4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24000</v>
      </c>
      <c r="D131" s="112">
        <f t="shared" si="0"/>
        <v>5.35059747244914E-4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5221</v>
      </c>
      <c r="B133" s="106" t="s">
        <v>449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0</v>
      </c>
      <c r="D135" s="112">
        <f t="shared" si="0"/>
        <v>0</v>
      </c>
      <c r="E135" s="111"/>
    </row>
    <row r="136" spans="1:5" x14ac:dyDescent="0.2">
      <c r="A136" s="109">
        <v>5231</v>
      </c>
      <c r="B136" s="106" t="s">
        <v>451</v>
      </c>
      <c r="C136" s="110">
        <v>0</v>
      </c>
      <c r="D136" s="112">
        <f t="shared" si="0"/>
        <v>0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289200</v>
      </c>
      <c r="D138" s="112">
        <f t="shared" si="0"/>
        <v>6.4474699543012135E-3</v>
      </c>
      <c r="E138" s="111"/>
    </row>
    <row r="139" spans="1:5" x14ac:dyDescent="0.2">
      <c r="A139" s="109">
        <v>5241</v>
      </c>
      <c r="B139" s="106" t="s">
        <v>453</v>
      </c>
      <c r="C139" s="110">
        <v>0</v>
      </c>
      <c r="D139" s="112">
        <f t="shared" si="0"/>
        <v>0</v>
      </c>
      <c r="E139" s="111"/>
    </row>
    <row r="140" spans="1:5" x14ac:dyDescent="0.2">
      <c r="A140" s="109">
        <v>5242</v>
      </c>
      <c r="B140" s="106" t="s">
        <v>454</v>
      </c>
      <c r="C140" s="110">
        <v>289200</v>
      </c>
      <c r="D140" s="112">
        <f t="shared" si="0"/>
        <v>6.4474699543012135E-3</v>
      </c>
      <c r="E140" s="111"/>
    </row>
    <row r="141" spans="1:5" x14ac:dyDescent="0.2">
      <c r="A141" s="109">
        <v>5243</v>
      </c>
      <c r="B141" s="106" t="s">
        <v>455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562500</v>
      </c>
      <c r="D161" s="112">
        <f t="shared" si="0"/>
        <v>1.2540462826052673E-2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562500</v>
      </c>
      <c r="D168" s="112">
        <f t="shared" si="1"/>
        <v>1.2540462826052673E-2</v>
      </c>
      <c r="E168" s="111"/>
    </row>
    <row r="169" spans="1:5" x14ac:dyDescent="0.2">
      <c r="A169" s="109">
        <v>5331</v>
      </c>
      <c r="B169" s="106" t="s">
        <v>479</v>
      </c>
      <c r="C169" s="110">
        <v>0</v>
      </c>
      <c r="D169" s="112">
        <f t="shared" si="1"/>
        <v>0</v>
      </c>
      <c r="E169" s="111"/>
    </row>
    <row r="170" spans="1:5" x14ac:dyDescent="0.2">
      <c r="A170" s="109">
        <v>5332</v>
      </c>
      <c r="B170" s="106" t="s">
        <v>480</v>
      </c>
      <c r="C170" s="110">
        <v>562500</v>
      </c>
      <c r="D170" s="112">
        <f t="shared" si="1"/>
        <v>1.2540462826052673E-2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0</v>
      </c>
      <c r="D171" s="112">
        <f t="shared" si="1"/>
        <v>0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5411</v>
      </c>
      <c r="B173" s="106" t="s">
        <v>483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0</v>
      </c>
      <c r="D186" s="112">
        <f t="shared" si="1"/>
        <v>0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0</v>
      </c>
      <c r="D187" s="112">
        <f t="shared" si="1"/>
        <v>0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0</v>
      </c>
      <c r="D192" s="112">
        <f t="shared" si="1"/>
        <v>0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523</v>
      </c>
      <c r="C221" s="110">
        <v>0</v>
      </c>
      <c r="D221" s="112">
        <f t="shared" si="1"/>
        <v>0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topLeftCell="A22" workbookViewId="0">
      <selection activeCell="A71" sqref="A71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0" t="s">
        <v>652</v>
      </c>
      <c r="B1" s="170"/>
      <c r="C1" s="170"/>
      <c r="D1" s="82" t="s">
        <v>244</v>
      </c>
      <c r="E1" s="83">
        <v>2019</v>
      </c>
    </row>
    <row r="2" spans="1:5" ht="18.95" customHeight="1" x14ac:dyDescent="0.2">
      <c r="A2" s="170" t="s">
        <v>524</v>
      </c>
      <c r="B2" s="170"/>
      <c r="C2" s="170"/>
      <c r="D2" s="82" t="s">
        <v>246</v>
      </c>
      <c r="E2" s="83" t="str">
        <f>ESF!H2</f>
        <v>Trimestral</v>
      </c>
    </row>
    <row r="3" spans="1:5" ht="18.95" customHeight="1" x14ac:dyDescent="0.2">
      <c r="A3" s="170" t="s">
        <v>653</v>
      </c>
      <c r="B3" s="170"/>
      <c r="C3" s="170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40196256.700000003</v>
      </c>
    </row>
    <row r="9" spans="1:5" x14ac:dyDescent="0.2">
      <c r="A9" s="88">
        <v>3120</v>
      </c>
      <c r="B9" s="84" t="s">
        <v>525</v>
      </c>
      <c r="C9" s="89">
        <v>3953712.43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1869861.77</v>
      </c>
    </row>
    <row r="15" spans="1:5" x14ac:dyDescent="0.2">
      <c r="A15" s="88">
        <v>3220</v>
      </c>
      <c r="B15" s="84" t="s">
        <v>529</v>
      </c>
      <c r="C15" s="89">
        <v>27838464.52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0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C79" sqref="C79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0" t="s">
        <v>652</v>
      </c>
      <c r="B1" s="170"/>
      <c r="C1" s="170"/>
      <c r="D1" s="82" t="s">
        <v>244</v>
      </c>
      <c r="E1" s="83">
        <v>2019</v>
      </c>
    </row>
    <row r="2" spans="1:5" s="90" customFormat="1" ht="18.95" customHeight="1" x14ac:dyDescent="0.25">
      <c r="A2" s="170" t="s">
        <v>542</v>
      </c>
      <c r="B2" s="170"/>
      <c r="C2" s="170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70" t="s">
        <v>653</v>
      </c>
      <c r="B3" s="170"/>
      <c r="C3" s="170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194379.27</v>
      </c>
      <c r="D9" s="89">
        <v>194379.27</v>
      </c>
    </row>
    <row r="10" spans="1:5" x14ac:dyDescent="0.2">
      <c r="A10" s="88">
        <v>1113</v>
      </c>
      <c r="B10" s="84" t="s">
        <v>545</v>
      </c>
      <c r="C10" s="89">
        <v>3050354.04</v>
      </c>
      <c r="D10" s="89">
        <v>2441908.16</v>
      </c>
    </row>
    <row r="11" spans="1:5" x14ac:dyDescent="0.2">
      <c r="A11" s="88">
        <v>1114</v>
      </c>
      <c r="B11" s="84" t="s">
        <v>250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251</v>
      </c>
      <c r="C12" s="89">
        <v>0</v>
      </c>
      <c r="D12" s="89">
        <v>0</v>
      </c>
    </row>
    <row r="13" spans="1:5" x14ac:dyDescent="0.2">
      <c r="A13" s="88">
        <v>1116</v>
      </c>
      <c r="B13" s="84" t="s">
        <v>546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3244733.31</v>
      </c>
      <c r="D15" s="89">
        <f>SUM(D8:D14)</f>
        <v>2636287.4300000002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33039670.140000001</v>
      </c>
    </row>
    <row r="21" spans="1:5" x14ac:dyDescent="0.2">
      <c r="A21" s="88">
        <v>1231</v>
      </c>
      <c r="B21" s="84" t="s">
        <v>285</v>
      </c>
      <c r="C21" s="89">
        <v>0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204807.97</v>
      </c>
    </row>
    <row r="24" spans="1:5" x14ac:dyDescent="0.2">
      <c r="A24" s="88">
        <v>1234</v>
      </c>
      <c r="B24" s="84" t="s">
        <v>288</v>
      </c>
      <c r="C24" s="89">
        <v>2450469.17</v>
      </c>
    </row>
    <row r="25" spans="1:5" x14ac:dyDescent="0.2">
      <c r="A25" s="88">
        <v>1235</v>
      </c>
      <c r="B25" s="84" t="s">
        <v>289</v>
      </c>
      <c r="C25" s="89">
        <v>19295449.699999999</v>
      </c>
    </row>
    <row r="26" spans="1:5" x14ac:dyDescent="0.2">
      <c r="A26" s="88">
        <v>1236</v>
      </c>
      <c r="B26" s="84" t="s">
        <v>290</v>
      </c>
      <c r="C26" s="89">
        <v>11088943.300000001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22094113.670000002</v>
      </c>
    </row>
    <row r="29" spans="1:5" x14ac:dyDescent="0.2">
      <c r="A29" s="88">
        <v>1241</v>
      </c>
      <c r="B29" s="84" t="s">
        <v>293</v>
      </c>
      <c r="C29" s="89">
        <v>2479520.64</v>
      </c>
    </row>
    <row r="30" spans="1:5" x14ac:dyDescent="0.2">
      <c r="A30" s="88">
        <v>1242</v>
      </c>
      <c r="B30" s="84" t="s">
        <v>294</v>
      </c>
      <c r="C30" s="89">
        <v>146568.26</v>
      </c>
    </row>
    <row r="31" spans="1:5" x14ac:dyDescent="0.2">
      <c r="A31" s="88">
        <v>1243</v>
      </c>
      <c r="B31" s="84" t="s">
        <v>295</v>
      </c>
      <c r="C31" s="89">
        <v>0</v>
      </c>
    </row>
    <row r="32" spans="1:5" x14ac:dyDescent="0.2">
      <c r="A32" s="88">
        <v>1244</v>
      </c>
      <c r="B32" s="84" t="s">
        <v>296</v>
      </c>
      <c r="C32" s="89">
        <v>6830920.0099999998</v>
      </c>
    </row>
    <row r="33" spans="1:5" x14ac:dyDescent="0.2">
      <c r="A33" s="88">
        <v>1245</v>
      </c>
      <c r="B33" s="84" t="s">
        <v>297</v>
      </c>
      <c r="C33" s="89">
        <v>83550.16</v>
      </c>
    </row>
    <row r="34" spans="1:5" x14ac:dyDescent="0.2">
      <c r="A34" s="88">
        <v>1246</v>
      </c>
      <c r="B34" s="84" t="s">
        <v>298</v>
      </c>
      <c r="C34" s="89">
        <v>12553554.6</v>
      </c>
    </row>
    <row r="35" spans="1:5" x14ac:dyDescent="0.2">
      <c r="A35" s="88">
        <v>1247</v>
      </c>
      <c r="B35" s="84" t="s">
        <v>299</v>
      </c>
      <c r="C35" s="89">
        <v>0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1134149.58</v>
      </c>
    </row>
    <row r="38" spans="1:5" x14ac:dyDescent="0.2">
      <c r="A38" s="88">
        <v>1251</v>
      </c>
      <c r="B38" s="84" t="s">
        <v>303</v>
      </c>
      <c r="C38" s="89">
        <v>1134149.58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0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0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0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0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2020-01-22T22:30:25Z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