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G46" i="4" s="1"/>
  <c r="F35" i="4"/>
  <c r="G30" i="4"/>
  <c r="F30" i="4"/>
  <c r="F46" i="4" l="1"/>
  <c r="G24" i="4"/>
  <c r="F24" i="4"/>
  <c r="G14" i="4"/>
  <c r="F14" i="4"/>
  <c r="C27" i="4"/>
  <c r="B27" i="4"/>
  <c r="C13" i="4"/>
  <c r="C29" i="4" s="1"/>
  <c r="B13" i="4"/>
  <c r="G26" i="4" l="1"/>
  <c r="G48" i="4" s="1"/>
  <c r="F26" i="4"/>
  <c r="F48" i="4" s="1"/>
  <c r="B29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<sst xmlns="http://schemas.openxmlformats.org/spreadsheetml/2006/main" count="60" uniqueCount="60">
  <si>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</si>
  <si>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</si>
  <si>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</si>
  <si>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</si>
  <si>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</si>
  <si>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</si>
  <si>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</si>
  <si>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</si>
  <si>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</si>
  <si>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</si>
  <si>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</si>
  <si>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</si>
  <si>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</si>
  <si>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</si>
  <si>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</si>
  <si>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</si>
  <si>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</si>
  <si>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</si>
  <si>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</si>
  <si>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</si>
  <si>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</si>
  <si>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</si>
  <si>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</si>
  <si>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</si>
  <si>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</si>
  <si>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</si>
  <si>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</si>
  <si>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</si>
  <si>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</si>
  <si>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</si>
  <si>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</si>
  <si>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</si>
  <si>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</si>
  <si>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</si>
  <si>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</si>
  <si>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</si>
  <si>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</si>
  <si>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</si>
  <si>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</si>
  <si>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</si>
  <si>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</si>
  <si>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</si>
  <si>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</si>
  <si>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</si>
  <si>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</si>
  <si>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</si>
  <si>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</si>
  <si>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</si>
  <si>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</si>
  <si>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</si>
  <si>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</si>
  <si>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</si>
  <si>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</si>
  <si>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</si>
  <si>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</si>
  <si>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</si>
  <si>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</si>
  <si>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</si>
  <si>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</si>
  <si>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Situación Financiera
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</si>
</sst>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5615853.9400000004</v>
      </c>
      <c r="C5" s="12">
        <v>9826626.3599999994</v>
      </c>
      <c r="D5" s="17"/>
      <c r="E5" s="11" t="s">
        <v>41</v>
      </c>
      <c r="F5" s="12">
        <v>8913200.6500000004</v>
      </c>
      <c r="G5" s="5">
        <v>6559326.7000000002</v>
      </c>
    </row>
    <row r="6" spans="1:7" x14ac:dyDescent="0.2">
      <c r="A6" s="30" t="s">
        <v>28</v>
      </c>
      <c r="B6" s="12">
        <v>26872955.370000001</v>
      </c>
      <c r="C6" s="12">
        <v>24695064.93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2547516.64</v>
      </c>
      <c r="C7" s="12">
        <v>1811117.38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35311733.730000004</v>
      </c>
      <c r="C13" s="10">
        <f>SUM(C5:C11)</f>
        <v>36608216.450000003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8955798.9299999997</v>
      </c>
      <c r="G14" s="5">
        <f>SUM(G5:G12)</f>
        <v>6601924.9800000004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28981321.420000002</v>
      </c>
      <c r="C18" s="12">
        <v>21580735.690000001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21085296.640000001</v>
      </c>
      <c r="C19" s="12">
        <v>19297331.25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-2776848.29</v>
      </c>
      <c r="C21" s="12">
        <v>-2776848.29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8955798.9299999997</v>
      </c>
      <c r="G26" s="6">
        <f>SUM(G14+G24)</f>
        <v>6601924.9800000004</v>
      </c>
    </row>
    <row r="27" spans="1:7" x14ac:dyDescent="0.2">
      <c r="A27" s="37" t="s">
        <v>8</v>
      </c>
      <c r="B27" s="10">
        <f>SUM(B16:B23)+B25</f>
        <v>49625909.380000003</v>
      </c>
      <c r="C27" s="10">
        <f>SUM(C16:C23)+C25</f>
        <v>40437358.259999998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84937643.110000014</v>
      </c>
      <c r="C29" s="10">
        <f>C13+C27</f>
        <v>77045574.710000008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31661852.23</v>
      </c>
      <c r="G35" s="6">
        <f>SUM(G36:G40)</f>
        <v>26293680.600000001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5538194.4500000002</v>
      </c>
      <c r="G36" s="5">
        <v>7391615.5499999998</v>
      </c>
    </row>
    <row r="37" spans="1:7" x14ac:dyDescent="0.2">
      <c r="A37" s="31"/>
      <c r="B37" s="15"/>
      <c r="C37" s="15"/>
      <c r="D37" s="17"/>
      <c r="E37" s="11" t="s">
        <v>19</v>
      </c>
      <c r="F37" s="12">
        <v>26123657.780000001</v>
      </c>
      <c r="G37" s="5">
        <v>18902065.050000001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75811821.359999999</v>
      </c>
      <c r="G46" s="5">
        <f>SUM(G42+G35+G30)</f>
        <v>70443649.730000004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84767620.289999992</v>
      </c>
      <c r="G48" s="20">
        <f>G46+G26</f>
        <v>77045574.710000008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ADQUISICIONES</cp:lastModifiedBy>
  <cp:lastPrinted>2018-03-04T05:00:29Z</cp:lastPrinted>
  <dcterms:created xsi:type="dcterms:W3CDTF">2012-12-11T20:26:08Z</dcterms:created>
  <dcterms:modified xsi:type="dcterms:W3CDTF">2018-10-09T22:56:57Z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