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TRIMESTRAL TERCER TRIMESTRE\"/>
    </mc:Choice>
  </mc:AlternateContent>
  <bookViews>
    <workbookView xWindow="0" yWindow="0" windowWidth="24000" windowHeight="9735" activeTab="4" xr2:uid="{00000000-000D-0000-FFFF-FFFF00000000}"/>
  </bookViews>
  <sheets>
    <sheet name="EAI" sheetId="1" r:id="rId1"/>
    <sheet name="Instructivo_EAI" sheetId="6" r:id="rId2"/>
    <sheet name="CRI" sheetId="4" r:id="rId3"/>
    <sheet name="Instructivo_CRI" sheetId="7" r:id="rId4"/>
    <sheet name="CFF" sheetId="3" r:id="rId5"/>
    <sheet name="Instructivo_CFF" sheetId="8" r:id="rId6"/>
  </sheets>
  <definedNames>
    <definedName name="_xlnm._FilterDatabase" localSheetId="4" hidden="1">CFF!$A$2:$K$18</definedName>
    <definedName name="_xlnm._FilterDatabase" localSheetId="2" hidden="1">CRI!$A$2:$K$3</definedName>
    <definedName name="_xlnm._FilterDatabase" localSheetId="0" hidden="1">EAI!$A$2:$M$6</definedName>
  </definedNames>
  <calcPr calcId="171027"/>
</workbook>
</file>

<file path=xl/calcChain.xml><?xml version="1.0" encoding="utf-8"?>
<calcChain xmlns="http://schemas.openxmlformats.org/spreadsheetml/2006/main">
  <c r="G3" i="4" l="1"/>
  <c r="F3" i="4"/>
  <c r="D3" i="4"/>
  <c r="C3" i="4"/>
  <c r="I10" i="3" l="1"/>
  <c r="I6" i="3"/>
  <c r="H21" i="3"/>
  <c r="I21" i="3" s="1"/>
  <c r="I20" i="3" s="1"/>
  <c r="H19" i="3"/>
  <c r="I19" i="3" s="1"/>
  <c r="H18" i="3"/>
  <c r="I18" i="3" s="1"/>
  <c r="H17" i="3"/>
  <c r="I17" i="3" s="1"/>
  <c r="H15" i="3"/>
  <c r="I15" i="3" s="1"/>
  <c r="H14" i="3"/>
  <c r="I14" i="3" s="1"/>
  <c r="H13" i="3"/>
  <c r="I13" i="3" s="1"/>
  <c r="H12" i="3"/>
  <c r="I12" i="3" s="1"/>
  <c r="H11" i="3"/>
  <c r="I11" i="3" s="1"/>
  <c r="H10" i="3"/>
  <c r="H9" i="3"/>
  <c r="I9" i="3" s="1"/>
  <c r="H8" i="3"/>
  <c r="I8" i="3" s="1"/>
  <c r="H7" i="3"/>
  <c r="I7" i="3" s="1"/>
  <c r="H6" i="3"/>
  <c r="H5" i="3"/>
  <c r="I5" i="3" s="1"/>
  <c r="G20" i="3"/>
  <c r="G16" i="3"/>
  <c r="H16" i="3" s="1"/>
  <c r="G4" i="3"/>
  <c r="F20" i="3"/>
  <c r="F16" i="3"/>
  <c r="F4" i="3"/>
  <c r="E21" i="3"/>
  <c r="E20" i="3" s="1"/>
  <c r="E19" i="3"/>
  <c r="E18" i="3"/>
  <c r="E16" i="3" s="1"/>
  <c r="E17" i="3"/>
  <c r="E15" i="3"/>
  <c r="E14" i="3"/>
  <c r="E13" i="3"/>
  <c r="E12" i="3"/>
  <c r="E11" i="3"/>
  <c r="E10" i="3"/>
  <c r="E9" i="3"/>
  <c r="E8" i="3"/>
  <c r="E7" i="3"/>
  <c r="E6" i="3"/>
  <c r="E5" i="3"/>
  <c r="D20" i="3"/>
  <c r="D16" i="3"/>
  <c r="D4" i="3"/>
  <c r="C20" i="3"/>
  <c r="C16" i="3"/>
  <c r="C4" i="3"/>
  <c r="C3" i="3" s="1"/>
  <c r="I13" i="4"/>
  <c r="I11" i="4"/>
  <c r="I7" i="4"/>
  <c r="I5" i="4"/>
  <c r="E17" i="4"/>
  <c r="H17" i="4"/>
  <c r="E18" i="4"/>
  <c r="H18" i="4"/>
  <c r="H16" i="4"/>
  <c r="I16" i="4" s="1"/>
  <c r="H15" i="4"/>
  <c r="I15" i="4" s="1"/>
  <c r="H14" i="4"/>
  <c r="I14" i="4" s="1"/>
  <c r="H13" i="4"/>
  <c r="H12" i="4"/>
  <c r="I12" i="4" s="1"/>
  <c r="H11" i="4"/>
  <c r="H10" i="4"/>
  <c r="I10" i="4" s="1"/>
  <c r="H9" i="4"/>
  <c r="I9" i="4" s="1"/>
  <c r="H8" i="4"/>
  <c r="I8" i="4" s="1"/>
  <c r="H7" i="4"/>
  <c r="H6" i="4"/>
  <c r="I6" i="4" s="1"/>
  <c r="H5" i="4"/>
  <c r="H4" i="4"/>
  <c r="I4" i="4" s="1"/>
  <c r="H3" i="4"/>
  <c r="I3" i="4" s="1"/>
  <c r="E16" i="4"/>
  <c r="E15" i="4"/>
  <c r="E14" i="4"/>
  <c r="E13" i="4"/>
  <c r="E12" i="4"/>
  <c r="E11" i="4"/>
  <c r="E10" i="4"/>
  <c r="E9" i="4"/>
  <c r="E8" i="4"/>
  <c r="E7" i="4"/>
  <c r="E6" i="4"/>
  <c r="E5" i="4"/>
  <c r="E4" i="4"/>
  <c r="H20" i="3" l="1"/>
  <c r="I16" i="3"/>
  <c r="E4" i="3"/>
  <c r="E3" i="3" s="1"/>
  <c r="E3" i="4"/>
  <c r="D3" i="3"/>
  <c r="F3" i="3"/>
  <c r="G3" i="3"/>
  <c r="H3" i="3" s="1"/>
  <c r="I3" i="3" s="1"/>
  <c r="H4" i="3"/>
  <c r="I4" i="3" s="1"/>
</calcChain>
</file>

<file path=xl/sharedStrings.xml><?xml version="1.0" encoding="utf-8"?>
<sst xmlns="http://schemas.openxmlformats.org/spreadsheetml/2006/main" count="142" uniqueCount="70">
  <si>
    <t>CONCEPTO</t>
  </si>
  <si>
    <t>CRI</t>
  </si>
  <si>
    <t>CE</t>
  </si>
  <si>
    <t>CFF</t>
  </si>
  <si>
    <t>PRESUPUESTO DE INGRESOS</t>
  </si>
  <si>
    <t>ESTIMADO</t>
  </si>
  <si>
    <t>MODIFICADO</t>
  </si>
  <si>
    <t>DEVENGADO</t>
  </si>
  <si>
    <t>EXCEDENTES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</si>
  <si>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</si>
  <si>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</si>
  <si>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</si>
  <si>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</si>
  <si>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</si>
  <si>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</si>
  <si>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</si>
  <si>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</si>
  <si>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</si>
  <si>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</si>
  <si>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</si>
  <si>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</si>
  <si>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</si>
  <si>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</si>
  <si>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</si>
  <si>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</si>
  <si>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</si>
  <si>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00</t>
  </si>
  <si>
    <t>AMPLIACIONES Y REDUCCIONES</t>
  </si>
  <si>
    <t>Instructivo</t>
  </si>
  <si>
    <t>Restricción:</t>
  </si>
  <si>
    <t>Recomendaciones:</t>
  </si>
  <si>
    <t>Aclaración:</t>
  </si>
  <si>
    <t>Para la información impresa sólo por rubro y por fuente de financiamiento.</t>
  </si>
  <si>
    <t>Los ingresos excedentes se presentan cuando la diferencia del presupuesto recaudado menos el presupuesto estimado arroje una variación positiva.</t>
  </si>
  <si>
    <t>Se deberá presentar los ingresos clasificados conforme al Clasificador por Rubro de Ingresos aprobado por el CONAC.</t>
  </si>
  <si>
    <t>Se deberá presentar los ingresos clasificados de acuerdo a la identificación de los ingresos del Gobierno, a los ingresos de Organismos y Empresas y a los ingresos derivados de financiamiento.</t>
  </si>
  <si>
    <t>Apegarse al número de columnas.</t>
  </si>
  <si>
    <t>No se puede modificar el formato.</t>
  </si>
  <si>
    <r>
      <rPr>
        <b/>
        <sz val="8"/>
        <color indexed="8"/>
        <rFont val="Arial"/>
        <family val="2"/>
      </rPr>
      <t>CONCEPTO</t>
    </r>
    <r>
      <rPr>
        <sz val="8"/>
        <color indexed="8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</si>
  <si>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ESTIMADO</t>
    </r>
    <r>
      <rPr>
        <sz val="8"/>
        <color indexed="8"/>
        <rFont val="Arial"/>
        <family val="2"/>
      </rPr>
      <t>: Son los importes que se aprueban anualmente en la Ley de Ingresos, e incluyen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Ingresos.</t>
    </r>
  </si>
  <si>
    <r>
      <rPr>
        <b/>
        <sz val="8"/>
        <color indexed="8"/>
        <rFont val="Arial"/>
        <family val="2"/>
      </rPr>
      <t>AMPLIACIONES Y REDUCCIONES</t>
    </r>
    <r>
      <rPr>
        <sz val="8"/>
        <color indexed="8"/>
        <rFont val="Arial"/>
        <family val="2"/>
      </rPr>
      <t>: Las modificaciones realizadas al Pronóstico de Ingresos.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</si>
  <si>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 Momento contable que refleja la asignación presupuestaria en lo relativo a la  Ley de Ingresos que resulte de incorporar en su caso, las modificaciones al ingreso estimado, previstas en la ley de ingresos.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</si>
  <si>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En esta columna debe registrarse los "abonos" del devengado. Es el momento contable que se realiza cuando existe jurídicamente el derecho de cobro de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 por parte de los entes públicos. En el caso de resoluciones en firme (definitivas) y pago en parcialidades, se deberán reconocer cuando ocurre la notificación de la resolución y/o en la firma del convenio de pago en parcialidades, respectivamente.  En esta columna deben ser los "abonos" del devengado.</t>
    </r>
  </si>
  <si>
    <r>
      <rPr>
        <b/>
        <sz val="8"/>
        <color indexed="8"/>
        <rFont val="Arial"/>
        <family val="2"/>
      </rPr>
      <t>RECAUDADO</t>
    </r>
    <r>
      <rPr>
        <sz val="8"/>
        <color indexed="8"/>
        <rFont val="Arial"/>
        <family val="2"/>
      </rPr>
      <t>: En esta columna debe registrarse los "abonos" del recaudado. Es el momento contable que refleja el cobro en efectivo o cualquier otro medio de pago de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 por parte de los entes públicos.</t>
    </r>
  </si>
  <si>
    <r>
      <rPr>
        <b/>
        <sz val="8"/>
        <color indexed="8"/>
        <rFont val="Arial"/>
        <family val="2"/>
      </rPr>
      <t>DIFERENCIA</t>
    </r>
    <r>
      <rPr>
        <sz val="8"/>
        <color indexed="8"/>
        <rFont val="Arial"/>
        <family val="2"/>
      </rPr>
      <t>: Es el Recaudado menos Estimado.</t>
    </r>
  </si>
  <si>
    <r>
      <rPr>
        <b/>
        <sz val="8"/>
        <color indexed="8"/>
        <rFont val="Arial"/>
        <family val="2"/>
      </rPr>
      <t>EXCEDENTES</t>
    </r>
    <r>
      <rPr>
        <sz val="8"/>
        <color indexed="8"/>
        <rFont val="Arial"/>
        <family val="2"/>
      </rPr>
      <t>: Sólo aplica cuando el importe de la columna de diferencia sea mayor a cero.</t>
    </r>
  </si>
  <si>
    <t>Aprovechamientos no comprendidos en las fracciones de la Ley de Ingresos causadas en ejercicios fiscales anteriores pendientes de liquidación o pago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</si>
  <si>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</si>
  <si>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</si>
  <si>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CFF</t>
    </r>
    <r>
      <rPr>
        <sz val="8"/>
        <color indexed="8"/>
        <rFont val="Arial"/>
        <family val="2"/>
      </rPr>
      <t xml:space="preserve">: Se refiere al código asignado por el CONAC de acuerdo a la estructura del Clasificador por Fuente de Financiamiento. (DOF 2-ene-13) </t>
    </r>
    <r>
      <rPr>
        <b/>
        <sz val="8"/>
        <color indexed="8"/>
        <rFont val="Arial"/>
        <family val="2"/>
      </rPr>
      <t>a un dígito.</t>
    </r>
    <r>
      <rPr>
        <sz val="8"/>
        <color indexed="8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Considerando que la clasificación publicada en el DOF 20-dic-16 a dos dígitos será obligatoria hasta 2018 y CONAC no ha emitido cambios a este documento.</t>
    </r>
  </si>
  <si>
    <r>
      <rPr>
        <b/>
        <sz val="8"/>
        <color indexed="8"/>
        <rFont val="Arial"/>
        <family val="2"/>
      </rPr>
      <t>CE</t>
    </r>
    <r>
      <rPr>
        <sz val="8"/>
        <color indexed="8"/>
        <rFont val="Arial"/>
        <family val="2"/>
      </rPr>
      <t xml:space="preserve">: Se refiere al código asignado por el CONAC de acuerdo a la estructura de la Clasificación Económica. (DOF 7-jul-11) </t>
    </r>
    <r>
      <rPr>
        <b/>
        <sz val="8"/>
        <color indexed="8"/>
        <rFont val="Arial"/>
        <family val="2"/>
      </rPr>
      <t>A tres dígitos</t>
    </r>
  </si>
  <si>
    <r>
      <rPr>
        <b/>
        <sz val="8"/>
        <color indexed="8"/>
        <rFont val="Arial"/>
        <family val="2"/>
      </rPr>
      <t>CRI</t>
    </r>
    <r>
      <rPr>
        <sz val="8"/>
        <color indexed="8"/>
        <rFont val="Arial"/>
        <family val="2"/>
      </rPr>
      <t xml:space="preserve">: Se refiere al código asignado por el CONAC de acuerdo a la estructura del Clasificador por Rubros de Ingreso. (DOF-2-ene-13) </t>
    </r>
    <r>
      <rPr>
        <b/>
        <sz val="8"/>
        <color indexed="8"/>
        <rFont val="Arial"/>
        <family val="2"/>
      </rPr>
      <t xml:space="preserve">A </t>
    </r>
    <r>
      <rPr>
        <b/>
        <sz val="8"/>
        <color rgb="FFFF0000"/>
        <rFont val="Arial"/>
        <family val="2"/>
      </rPr>
      <t>cuatro</t>
    </r>
    <r>
      <rPr>
        <b/>
        <sz val="8"/>
        <color indexed="8"/>
        <rFont val="Arial"/>
        <family val="2"/>
      </rPr>
      <t xml:space="preserve"> niveles.</t>
    </r>
  </si>
  <si>
    <t>INGRESOS PROPIOS</t>
  </si>
  <si>
    <t>1.1.4</t>
  </si>
  <si>
    <t xml:space="preserve"> Derechos, productos y aprovechamie</t>
  </si>
  <si>
    <t xml:space="preserve"> Productos de tipo corriente</t>
  </si>
  <si>
    <t>1.1.6</t>
  </si>
  <si>
    <t xml:space="preserve"> Ventas de bienes y servicios</t>
  </si>
  <si>
    <t xml:space="preserve"> Ingresos vtas de bienes y servicio</t>
  </si>
  <si>
    <t>1.1.8</t>
  </si>
  <si>
    <t xml:space="preserve"> Transferencias corrientes</t>
  </si>
  <si>
    <t xml:space="preserve"> Convenios</t>
  </si>
  <si>
    <t>3.2.2</t>
  </si>
  <si>
    <t xml:space="preserve"> Disminucion de pasivos</t>
  </si>
  <si>
    <t xml:space="preserve"> Remanentes</t>
  </si>
  <si>
    <t>SISTEMA DE AGUA POTABLE Y ALCANTARILLADO MUNICIPAL DE VALLE DE SANTIAGO
ESTADO ANALÍTICO DE INGRESOS
DEL 1 DE ENERO AL AL 30 DE SEPTIEMBRE DEL 2017</t>
  </si>
  <si>
    <t>SISTEMA DE AGUA POTABLE Y ALCANTARILLADO MUNICIPAL DE VALLE DE SANTIAGO
ESTADO ANALÍTICO DE INGRESOS POR RUBRO
DEL 1 DE ENERO AL AL 30 DE SEPTIEMBRE DEL 2017</t>
  </si>
  <si>
    <t>SISTEMA DE AGUA POTABLE Y ALCANTARILLADO MUNICIPAL DE VALLE DE SANTIAGO
ESTADO ANALÍTICO DE INGRESOS POR FUENTE DE FINANCIAMIENTO
DEL 1 DE ENERO AL AL 30 DE SEPTIEMBRE DEL 2017</t>
  </si>
  <si>
    <t>DIRECTOR GENERAL
ARQ.JOSE LEON GARCIA</t>
  </si>
  <si>
    <t>COORDINADORA ADMINISTRATIVA
MARIA YOLANDA LOPEZ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</si>
</sst>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9" fontId="3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11" fillId="0" borderId="0" xfId="8" applyFont="1" applyFill="1" applyBorder="1" applyAlignment="1">
      <alignment vertical="top"/>
    </xf>
    <xf numFmtId="0" fontId="7" fillId="0" borderId="0" xfId="8" applyFont="1" applyFill="1" applyBorder="1" applyAlignment="1">
      <alignment horizontal="center" vertical="top"/>
    </xf>
    <xf numFmtId="0" fontId="7" fillId="0" borderId="0" xfId="8" applyFont="1" applyFill="1" applyBorder="1" applyAlignment="1">
      <alignment vertical="top"/>
    </xf>
    <xf numFmtId="4" fontId="7" fillId="0" borderId="0" xfId="8" applyNumberFormat="1" applyFont="1" applyFill="1" applyBorder="1" applyAlignment="1" applyProtection="1">
      <alignment vertical="top"/>
      <protection locked="0"/>
    </xf>
    <xf numFmtId="4" fontId="11" fillId="0" borderId="0" xfId="8" applyNumberFormat="1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horizontal="center" vertical="top"/>
      <protection locked="0"/>
    </xf>
    <xf numFmtId="0" fontId="11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vertical="top"/>
    </xf>
    <xf numFmtId="0" fontId="8" fillId="0" borderId="0" xfId="9" applyFont="1" applyBorder="1" applyAlignment="1" applyProtection="1">
      <alignment horizontal="center" vertical="top"/>
    </xf>
    <xf numFmtId="0" fontId="8" fillId="0" borderId="0" xfId="9" applyFont="1" applyBorder="1" applyAlignment="1" applyProtection="1">
      <alignment horizontal="center" vertical="top"/>
      <protection hidden="1"/>
    </xf>
    <xf numFmtId="0" fontId="11" fillId="0" borderId="0" xfId="8" applyFont="1" applyFill="1" applyBorder="1" applyAlignment="1" applyProtection="1">
      <alignment vertical="top"/>
      <protection locked="0"/>
    </xf>
    <xf numFmtId="0" fontId="11" fillId="0" borderId="0" xfId="8" applyFont="1" applyFill="1" applyBorder="1" applyAlignment="1" applyProtection="1">
      <alignment vertical="top"/>
    </xf>
    <xf numFmtId="4" fontId="11" fillId="0" borderId="3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7" fillId="0" borderId="5" xfId="8" applyNumberFormat="1" applyFont="1" applyFill="1" applyBorder="1" applyAlignment="1" applyProtection="1">
      <alignment vertical="top"/>
      <protection locked="0"/>
    </xf>
    <xf numFmtId="0" fontId="11" fillId="0" borderId="0" xfId="8" applyFont="1" applyFill="1" applyBorder="1" applyAlignment="1" applyProtection="1">
      <alignment vertical="top" wrapText="1"/>
    </xf>
    <xf numFmtId="0" fontId="7" fillId="0" borderId="0" xfId="8" applyFont="1" applyFill="1" applyBorder="1" applyAlignment="1" applyProtection="1">
      <alignment horizontal="center" vertical="top"/>
    </xf>
    <xf numFmtId="0" fontId="5" fillId="2" borderId="0" xfId="9" applyFont="1" applyFill="1" applyBorder="1" applyAlignment="1">
      <alignment horizontal="left" vertical="center" wrapText="1"/>
    </xf>
    <xf numFmtId="0" fontId="5" fillId="3" borderId="0" xfId="9" applyFont="1" applyFill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vertical="center" wrapText="1" indent="1"/>
    </xf>
    <xf numFmtId="0" fontId="8" fillId="0" borderId="7" xfId="9" applyFont="1" applyBorder="1" applyAlignment="1" applyProtection="1">
      <alignment horizontal="center" vertical="top"/>
      <protection locked="0"/>
    </xf>
    <xf numFmtId="0" fontId="7" fillId="0" borderId="7" xfId="8" applyFont="1" applyFill="1" applyBorder="1" applyAlignment="1" applyProtection="1">
      <alignment horizontal="center" vertical="top"/>
      <protection locked="0"/>
    </xf>
    <xf numFmtId="0" fontId="7" fillId="0" borderId="0" xfId="8" applyFont="1" applyFill="1" applyBorder="1" applyAlignment="1" applyProtection="1">
      <alignment horizontal="left" vertical="top" indent="1"/>
      <protection locked="0"/>
    </xf>
    <xf numFmtId="0" fontId="7" fillId="0" borderId="0" xfId="8" applyFont="1" applyFill="1" applyBorder="1" applyAlignment="1" applyProtection="1">
      <alignment horizontal="left" vertical="top" wrapText="1" indent="1"/>
      <protection locked="0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7" fillId="0" borderId="4" xfId="8" applyFont="1" applyFill="1" applyBorder="1" applyAlignment="1" applyProtection="1">
      <alignment vertical="top"/>
      <protection locked="0"/>
    </xf>
    <xf numFmtId="0" fontId="8" fillId="4" borderId="9" xfId="8" applyFont="1" applyFill="1" applyBorder="1" applyAlignment="1">
      <alignment horizontal="center" vertical="center"/>
    </xf>
    <xf numFmtId="0" fontId="8" fillId="4" borderId="9" xfId="8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left" vertical="top" wrapText="1" indent="1"/>
    </xf>
    <xf numFmtId="0" fontId="7" fillId="0" borderId="0" xfId="8" applyFont="1" applyFill="1" applyBorder="1" applyAlignment="1" applyProtection="1">
      <alignment horizontal="left" vertical="top" indent="2"/>
    </xf>
    <xf numFmtId="0" fontId="11" fillId="0" borderId="0" xfId="8" applyFont="1" applyFill="1" applyBorder="1" applyAlignment="1" applyProtection="1">
      <alignment horizontal="justify" vertical="top" wrapText="1"/>
    </xf>
    <xf numFmtId="0" fontId="7" fillId="0" borderId="4" xfId="8" applyFont="1" applyFill="1" applyBorder="1" applyAlignment="1" applyProtection="1">
      <alignment horizontal="left" vertical="top" wrapText="1" indent="1"/>
    </xf>
    <xf numFmtId="0" fontId="8" fillId="4" borderId="9" xfId="8" applyFont="1" applyFill="1" applyBorder="1" applyAlignment="1" applyProtection="1">
      <alignment horizontal="center" vertical="center"/>
    </xf>
    <xf numFmtId="0" fontId="8" fillId="4" borderId="10" xfId="8" applyFont="1" applyFill="1" applyBorder="1" applyAlignment="1" applyProtection="1">
      <alignment horizontal="center" vertical="center"/>
    </xf>
    <xf numFmtId="0" fontId="8" fillId="4" borderId="10" xfId="8" applyFont="1" applyFill="1" applyBorder="1" applyAlignment="1" applyProtection="1">
      <alignment horizontal="center" vertical="center" wrapText="1"/>
    </xf>
    <xf numFmtId="0" fontId="8" fillId="4" borderId="9" xfId="8" applyFont="1" applyFill="1" applyBorder="1" applyAlignment="1" applyProtection="1">
      <alignment horizontal="center" vertical="center" wrapText="1"/>
    </xf>
    <xf numFmtId="0" fontId="8" fillId="0" borderId="6" xfId="9" applyFont="1" applyBorder="1" applyAlignment="1" applyProtection="1">
      <alignment horizontal="center" vertical="top"/>
    </xf>
    <xf numFmtId="0" fontId="11" fillId="0" borderId="1" xfId="8" applyFont="1" applyFill="1" applyBorder="1" applyAlignment="1" applyProtection="1">
      <alignment vertical="top" wrapText="1"/>
    </xf>
    <xf numFmtId="0" fontId="8" fillId="0" borderId="7" xfId="9" applyFont="1" applyBorder="1" applyAlignment="1" applyProtection="1">
      <alignment horizontal="center" vertical="top"/>
    </xf>
    <xf numFmtId="0" fontId="7" fillId="0" borderId="7" xfId="8" applyFont="1" applyFill="1" applyBorder="1" applyAlignment="1" applyProtection="1">
      <alignment horizontal="center"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12" fillId="0" borderId="0" xfId="9" applyFont="1" applyAlignment="1" applyProtection="1">
      <alignment vertical="top"/>
    </xf>
    <xf numFmtId="0" fontId="12" fillId="0" borderId="0" xfId="9" applyFont="1" applyAlignment="1">
      <alignment vertical="top" wrapText="1"/>
    </xf>
    <xf numFmtId="4" fontId="12" fillId="0" borderId="0" xfId="9" applyNumberFormat="1" applyFont="1" applyAlignment="1">
      <alignment vertical="top"/>
    </xf>
    <xf numFmtId="0" fontId="12" fillId="0" borderId="0" xfId="9" applyFont="1" applyAlignment="1">
      <alignment vertical="top"/>
    </xf>
    <xf numFmtId="0" fontId="12" fillId="0" borderId="0" xfId="9" applyFont="1" applyAlignment="1" applyProtection="1">
      <alignment vertical="top" wrapText="1"/>
      <protection locked="0"/>
    </xf>
    <xf numFmtId="0" fontId="12" fillId="0" borderId="0" xfId="9" applyFont="1" applyAlignment="1" applyProtection="1">
      <alignment horizontal="left" vertical="top" wrapText="1" indent="5"/>
      <protection locked="0"/>
    </xf>
    <xf numFmtId="0" fontId="12" fillId="0" borderId="0" xfId="9" applyFont="1" applyAlignment="1" applyProtection="1">
      <alignment vertical="top"/>
      <protection locked="0"/>
    </xf>
    <xf numFmtId="0" fontId="12" fillId="0" borderId="0" xfId="9" applyFont="1" applyAlignment="1" applyProtection="1">
      <alignment horizontal="center" vertical="top"/>
      <protection locked="0"/>
    </xf>
    <xf numFmtId="0" fontId="12" fillId="0" borderId="0" xfId="9" applyFont="1" applyBorder="1" applyAlignment="1" applyProtection="1">
      <alignment horizontal="left" vertical="top" wrapText="1" indent="2"/>
      <protection locked="0"/>
    </xf>
    <xf numFmtId="0" fontId="12" fillId="0" borderId="0" xfId="9" applyFont="1" applyBorder="1" applyAlignment="1" applyProtection="1">
      <alignment vertical="top" wrapText="1"/>
      <protection locked="0"/>
    </xf>
    <xf numFmtId="0" fontId="12" fillId="0" borderId="0" xfId="9" applyFont="1" applyBorder="1" applyAlignment="1" applyProtection="1">
      <alignment horizontal="left" vertical="top" wrapText="1"/>
      <protection locked="0"/>
    </xf>
    <xf numFmtId="0" fontId="5" fillId="2" borderId="0" xfId="9" applyFont="1" applyFill="1" applyBorder="1" applyAlignment="1">
      <alignment horizontal="justify" vertical="center" wrapText="1"/>
    </xf>
    <xf numFmtId="0" fontId="2" fillId="0" borderId="0" xfId="0" applyFont="1" applyAlignment="1">
      <alignment horizontal="justify" wrapText="1"/>
    </xf>
    <xf numFmtId="0" fontId="0" fillId="0" borderId="0" xfId="0" applyFont="1" applyAlignment="1">
      <alignment horizontal="justify" wrapText="1"/>
    </xf>
    <xf numFmtId="0" fontId="5" fillId="3" borderId="0" xfId="9" applyFont="1" applyFill="1" applyBorder="1" applyAlignment="1">
      <alignment horizontal="justify" vertical="center" wrapText="1"/>
    </xf>
    <xf numFmtId="0" fontId="0" fillId="0" borderId="0" xfId="0" applyFont="1" applyAlignment="1">
      <alignment horizontal="justify"/>
    </xf>
    <xf numFmtId="0" fontId="11" fillId="0" borderId="0" xfId="8" applyFont="1" applyFill="1" applyBorder="1" applyAlignment="1" applyProtection="1">
      <alignment horizontal="left" vertical="top"/>
      <protection locked="0"/>
    </xf>
    <xf numFmtId="0" fontId="11" fillId="0" borderId="0" xfId="8" applyFont="1" applyFill="1" applyBorder="1" applyAlignment="1" applyProtection="1">
      <alignment horizontal="justify" vertical="top" wrapText="1"/>
      <protection locked="0"/>
    </xf>
    <xf numFmtId="0" fontId="7" fillId="0" borderId="0" xfId="8" applyFont="1" applyFill="1" applyBorder="1" applyAlignment="1" applyProtection="1">
      <alignment horizontal="left" vertical="top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/>
      <protection locked="0"/>
    </xf>
    <xf numFmtId="4" fontId="7" fillId="0" borderId="0" xfId="18" applyNumberFormat="1" applyFont="1" applyFill="1" applyBorder="1" applyAlignment="1" applyProtection="1">
      <alignment vertical="top"/>
      <protection locked="0"/>
    </xf>
    <xf numFmtId="4" fontId="7" fillId="0" borderId="3" xfId="18" applyNumberFormat="1" applyFont="1" applyFill="1" applyBorder="1" applyAlignment="1" applyProtection="1">
      <alignment vertical="top"/>
      <protection locked="0"/>
    </xf>
    <xf numFmtId="4" fontId="11" fillId="0" borderId="0" xfId="18" applyNumberFormat="1" applyFont="1" applyFill="1" applyBorder="1" applyAlignment="1" applyProtection="1">
      <alignment vertical="top"/>
      <protection locked="0"/>
    </xf>
    <xf numFmtId="4" fontId="7" fillId="0" borderId="4" xfId="18" applyNumberFormat="1" applyFont="1" applyFill="1" applyBorder="1" applyAlignment="1" applyProtection="1">
      <alignment vertical="top"/>
      <protection locked="0"/>
    </xf>
    <xf numFmtId="4" fontId="11" fillId="0" borderId="3" xfId="18" applyNumberFormat="1" applyFont="1" applyFill="1" applyBorder="1" applyAlignment="1" applyProtection="1">
      <alignment vertical="top"/>
      <protection locked="0"/>
    </xf>
    <xf numFmtId="4" fontId="11" fillId="0" borderId="1" xfId="18" applyNumberFormat="1" applyFont="1" applyFill="1" applyBorder="1" applyAlignment="1" applyProtection="1">
      <alignment vertical="top"/>
      <protection locked="0"/>
    </xf>
    <xf numFmtId="4" fontId="11" fillId="0" borderId="2" xfId="18" applyNumberFormat="1" applyFont="1" applyFill="1" applyBorder="1" applyAlignment="1" applyProtection="1">
      <alignment vertical="top"/>
      <protection locked="0"/>
    </xf>
    <xf numFmtId="4" fontId="7" fillId="0" borderId="5" xfId="18" applyNumberFormat="1" applyFont="1" applyFill="1" applyBorder="1" applyAlignment="1" applyProtection="1">
      <alignment vertical="top"/>
      <protection locked="0"/>
    </xf>
    <xf numFmtId="0" fontId="8" fillId="4" borderId="11" xfId="8" applyFont="1" applyFill="1" applyBorder="1" applyAlignment="1" applyProtection="1">
      <alignment horizontal="center" vertical="center" wrapText="1"/>
      <protection locked="0"/>
    </xf>
    <xf numFmtId="0" fontId="8" fillId="4" borderId="12" xfId="8" applyFont="1" applyFill="1" applyBorder="1" applyAlignment="1" applyProtection="1">
      <alignment horizontal="center" vertical="center" wrapText="1"/>
      <protection locked="0"/>
    </xf>
    <xf numFmtId="0" fontId="8" fillId="4" borderId="13" xfId="8" applyFont="1" applyFill="1" applyBorder="1" applyAlignment="1" applyProtection="1">
      <alignment horizontal="center" vertical="center" wrapText="1"/>
      <protection locked="0"/>
    </xf>
  </cellXfs>
  <cellStyles count="19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18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  <cellStyle name="Porcentual 2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"/>
  <sheetViews>
    <sheetView zoomScaleNormal="100" workbookViewId="0">
      <pane ySplit="2" topLeftCell="A3" activePane="bottomLeft" state="frozen"/>
      <selection activeCell="H25" sqref="H25"/>
      <selection pane="bottomLeft" activeCell="D14" sqref="D14"/>
    </sheetView>
  </sheetViews>
  <sheetFormatPr baseColWidth="10" defaultRowHeight="11.25" x14ac:dyDescent="0.2"/>
  <cols>
    <col min="1" max="3" width="8.83203125" style="8" customWidth="1"/>
    <col min="4" max="4" width="50.83203125" style="8" customWidth="1"/>
    <col min="5" max="11" width="17.83203125" style="4" customWidth="1"/>
    <col min="12" max="16384" width="12" style="8"/>
  </cols>
  <sheetData>
    <row r="1" spans="1:11" s="1" customFormat="1" ht="35.1" customHeight="1" x14ac:dyDescent="0.2">
      <c r="A1" s="74" t="s">
        <v>65</v>
      </c>
      <c r="B1" s="75"/>
      <c r="C1" s="75"/>
      <c r="D1" s="75"/>
      <c r="E1" s="75"/>
      <c r="F1" s="75"/>
      <c r="G1" s="75"/>
      <c r="H1" s="75"/>
      <c r="I1" s="75"/>
      <c r="J1" s="75"/>
      <c r="K1" s="76"/>
    </row>
    <row r="2" spans="1:11" s="2" customFormat="1" ht="24.95" customHeight="1" x14ac:dyDescent="0.2">
      <c r="A2" s="30" t="s">
        <v>3</v>
      </c>
      <c r="B2" s="30" t="s">
        <v>2</v>
      </c>
      <c r="C2" s="30" t="s">
        <v>1</v>
      </c>
      <c r="D2" s="30" t="s">
        <v>0</v>
      </c>
      <c r="E2" s="31" t="s">
        <v>5</v>
      </c>
      <c r="F2" s="31" t="s">
        <v>27</v>
      </c>
      <c r="G2" s="31" t="s">
        <v>6</v>
      </c>
      <c r="H2" s="31" t="s">
        <v>7</v>
      </c>
      <c r="I2" s="31" t="s">
        <v>9</v>
      </c>
      <c r="J2" s="31" t="s">
        <v>10</v>
      </c>
      <c r="K2" s="31" t="s">
        <v>8</v>
      </c>
    </row>
    <row r="3" spans="1:11" s="3" customFormat="1" x14ac:dyDescent="0.2">
      <c r="A3" s="11"/>
      <c r="B3" s="10"/>
      <c r="C3" s="10"/>
      <c r="D3" s="17"/>
      <c r="E3" s="5">
        <v>39479682.280000001</v>
      </c>
      <c r="F3" s="5">
        <v>6475665.5199999996</v>
      </c>
      <c r="G3" s="5">
        <v>45955347.799999997</v>
      </c>
      <c r="H3" s="5">
        <v>37608957.759999998</v>
      </c>
      <c r="I3" s="5">
        <v>37608957.759999998</v>
      </c>
      <c r="J3" s="5">
        <v>-1870724.52</v>
      </c>
      <c r="K3" s="14">
        <v>0</v>
      </c>
    </row>
    <row r="4" spans="1:11" x14ac:dyDescent="0.2">
      <c r="A4" s="61">
        <v>4</v>
      </c>
      <c r="B4" s="61"/>
      <c r="C4" s="61"/>
      <c r="D4" s="7" t="s">
        <v>52</v>
      </c>
      <c r="E4" s="4">
        <v>39479682.280000001</v>
      </c>
      <c r="F4" s="4">
        <v>6475665.5199999996</v>
      </c>
      <c r="G4" s="4">
        <v>45955347.799999997</v>
      </c>
      <c r="H4" s="4">
        <v>37608957.759999998</v>
      </c>
      <c r="I4" s="4">
        <v>37608957.759999998</v>
      </c>
      <c r="J4" s="4">
        <v>-1870724.52</v>
      </c>
      <c r="K4" s="15">
        <v>0</v>
      </c>
    </row>
    <row r="5" spans="1:11" x14ac:dyDescent="0.2">
      <c r="A5" s="61">
        <v>4</v>
      </c>
      <c r="B5" s="61" t="s">
        <v>53</v>
      </c>
      <c r="C5" s="61"/>
      <c r="D5" s="62" t="s">
        <v>54</v>
      </c>
      <c r="E5" s="4">
        <v>30900</v>
      </c>
      <c r="F5" s="4">
        <v>0</v>
      </c>
      <c r="G5" s="4">
        <v>30900</v>
      </c>
      <c r="H5" s="4">
        <v>2580.2800000000002</v>
      </c>
      <c r="I5" s="4">
        <v>2580.2800000000002</v>
      </c>
      <c r="J5" s="4">
        <v>-28319.72</v>
      </c>
      <c r="K5" s="15">
        <v>0</v>
      </c>
    </row>
    <row r="6" spans="1:11" x14ac:dyDescent="0.2">
      <c r="A6" s="61">
        <v>4</v>
      </c>
      <c r="B6" s="61" t="s">
        <v>53</v>
      </c>
      <c r="C6" s="61">
        <v>51</v>
      </c>
      <c r="D6" s="62" t="s">
        <v>55</v>
      </c>
      <c r="E6" s="4">
        <v>30900</v>
      </c>
      <c r="F6" s="4">
        <v>0</v>
      </c>
      <c r="G6" s="4">
        <v>30900</v>
      </c>
      <c r="H6" s="4">
        <v>2580.2800000000002</v>
      </c>
      <c r="I6" s="4">
        <v>2580.2800000000002</v>
      </c>
      <c r="J6" s="4">
        <v>-28319.72</v>
      </c>
      <c r="K6" s="15">
        <v>0</v>
      </c>
    </row>
    <row r="7" spans="1:11" x14ac:dyDescent="0.2">
      <c r="A7" s="61">
        <v>4</v>
      </c>
      <c r="B7" s="61" t="s">
        <v>56</v>
      </c>
      <c r="C7" s="61"/>
      <c r="D7" s="12" t="s">
        <v>57</v>
      </c>
      <c r="E7" s="4">
        <v>39115917.280000001</v>
      </c>
      <c r="F7" s="4">
        <v>0</v>
      </c>
      <c r="G7" s="4">
        <v>39115917.280000001</v>
      </c>
      <c r="H7" s="4">
        <v>32443020.66</v>
      </c>
      <c r="I7" s="4">
        <v>32443020.66</v>
      </c>
      <c r="J7" s="4">
        <v>-6672896.6200000001</v>
      </c>
      <c r="K7" s="15">
        <v>0</v>
      </c>
    </row>
    <row r="8" spans="1:11" x14ac:dyDescent="0.2">
      <c r="A8" s="61">
        <v>4</v>
      </c>
      <c r="B8" s="61" t="s">
        <v>56</v>
      </c>
      <c r="C8" s="61">
        <v>71</v>
      </c>
      <c r="D8" s="12" t="s">
        <v>58</v>
      </c>
      <c r="E8" s="4">
        <v>39115917.280000001</v>
      </c>
      <c r="F8" s="4">
        <v>0</v>
      </c>
      <c r="G8" s="4">
        <v>39115917.280000001</v>
      </c>
      <c r="H8" s="4">
        <v>32443020.66</v>
      </c>
      <c r="I8" s="4">
        <v>32443020.66</v>
      </c>
      <c r="J8" s="4">
        <v>-6672896.6200000001</v>
      </c>
      <c r="K8" s="15">
        <v>0</v>
      </c>
    </row>
    <row r="9" spans="1:11" x14ac:dyDescent="0.2">
      <c r="A9" s="63">
        <v>4</v>
      </c>
      <c r="B9" s="63" t="s">
        <v>59</v>
      </c>
      <c r="C9" s="63"/>
      <c r="D9" s="8" t="s">
        <v>60</v>
      </c>
      <c r="E9" s="4">
        <v>332865</v>
      </c>
      <c r="F9" s="4">
        <v>1645173.7</v>
      </c>
      <c r="G9" s="4">
        <v>1978038.7</v>
      </c>
      <c r="H9" s="4">
        <v>332865</v>
      </c>
      <c r="I9" s="4">
        <v>332865</v>
      </c>
      <c r="J9" s="4">
        <v>0</v>
      </c>
      <c r="K9" s="15">
        <v>0</v>
      </c>
    </row>
    <row r="10" spans="1:11" x14ac:dyDescent="0.2">
      <c r="A10" s="63">
        <v>4</v>
      </c>
      <c r="B10" s="63" t="s">
        <v>59</v>
      </c>
      <c r="C10" s="63">
        <v>83</v>
      </c>
      <c r="D10" s="8" t="s">
        <v>61</v>
      </c>
      <c r="E10" s="4">
        <v>332865</v>
      </c>
      <c r="F10" s="4">
        <v>1645173.7</v>
      </c>
      <c r="G10" s="4">
        <v>1978038.7</v>
      </c>
      <c r="H10" s="4">
        <v>332865</v>
      </c>
      <c r="I10" s="4">
        <v>332865</v>
      </c>
      <c r="J10" s="4">
        <v>0</v>
      </c>
      <c r="K10" s="15">
        <v>0</v>
      </c>
    </row>
    <row r="11" spans="1:11" x14ac:dyDescent="0.2">
      <c r="A11" s="63">
        <v>4</v>
      </c>
      <c r="B11" s="63" t="s">
        <v>62</v>
      </c>
      <c r="C11" s="63"/>
      <c r="D11" s="8" t="s">
        <v>63</v>
      </c>
      <c r="E11" s="4">
        <v>0</v>
      </c>
      <c r="F11" s="4">
        <v>4830491.82</v>
      </c>
      <c r="G11" s="4">
        <v>4830491.82</v>
      </c>
      <c r="H11" s="4">
        <v>4830491.82</v>
      </c>
      <c r="I11" s="4">
        <v>4830491.82</v>
      </c>
      <c r="J11" s="4">
        <v>4830491.82</v>
      </c>
      <c r="K11" s="15">
        <v>4830491.82</v>
      </c>
    </row>
    <row r="12" spans="1:11" x14ac:dyDescent="0.2">
      <c r="A12" s="63">
        <v>4</v>
      </c>
      <c r="B12" s="63" t="s">
        <v>62</v>
      </c>
      <c r="C12" s="63">
        <v>3</v>
      </c>
      <c r="D12" s="8" t="s">
        <v>64</v>
      </c>
      <c r="E12" s="4">
        <v>0</v>
      </c>
      <c r="F12" s="4">
        <v>4830491.82</v>
      </c>
      <c r="G12" s="4">
        <v>4830491.82</v>
      </c>
      <c r="H12" s="4">
        <v>4830491.82</v>
      </c>
      <c r="I12" s="4">
        <v>4830491.82</v>
      </c>
      <c r="J12" s="4">
        <v>4830491.82</v>
      </c>
      <c r="K12" s="15">
        <v>4830491.82</v>
      </c>
    </row>
    <row r="13" spans="1:11" x14ac:dyDescent="0.2">
      <c r="A13" s="63"/>
      <c r="B13" s="63"/>
      <c r="C13" s="63"/>
      <c r="K13" s="15"/>
    </row>
    <row r="14" spans="1:11" x14ac:dyDescent="0.2">
      <c r="A14" s="61"/>
      <c r="B14" s="61"/>
      <c r="C14" s="12"/>
      <c r="D14" s="61"/>
      <c r="K14" s="15"/>
    </row>
    <row r="15" spans="1:11" x14ac:dyDescent="0.2">
      <c r="A15" s="61"/>
      <c r="B15" s="61"/>
      <c r="C15" s="61"/>
      <c r="D15" s="12"/>
      <c r="K15" s="15"/>
    </row>
    <row r="16" spans="1:11" x14ac:dyDescent="0.2">
      <c r="A16" s="63"/>
      <c r="B16" s="63"/>
      <c r="C16" s="63"/>
      <c r="K16" s="15"/>
    </row>
    <row r="17" spans="1:11" x14ac:dyDescent="0.2">
      <c r="A17" s="63"/>
      <c r="B17" s="63"/>
      <c r="C17" s="63"/>
      <c r="K17" s="15"/>
    </row>
    <row r="18" spans="1:11" x14ac:dyDescent="0.2">
      <c r="A18" s="63"/>
      <c r="B18" s="63"/>
      <c r="C18" s="63"/>
      <c r="K18" s="15"/>
    </row>
    <row r="19" spans="1:11" x14ac:dyDescent="0.2">
      <c r="A19" s="61"/>
      <c r="B19" s="61"/>
      <c r="C19" s="61"/>
      <c r="D19" s="12"/>
      <c r="K19" s="15"/>
    </row>
    <row r="20" spans="1:11" x14ac:dyDescent="0.2">
      <c r="A20" s="63"/>
      <c r="B20" s="63"/>
      <c r="C20" s="63"/>
      <c r="K20" s="15"/>
    </row>
    <row r="21" spans="1:11" x14ac:dyDescent="0.2">
      <c r="A21" s="61"/>
      <c r="B21" s="61"/>
      <c r="C21" s="61"/>
      <c r="D21" s="12"/>
      <c r="K21" s="15"/>
    </row>
    <row r="22" spans="1:11" x14ac:dyDescent="0.2">
      <c r="A22" s="63"/>
      <c r="B22" s="63"/>
      <c r="C22" s="63"/>
      <c r="K22" s="15"/>
    </row>
    <row r="23" spans="1:11" x14ac:dyDescent="0.2">
      <c r="A23" s="63"/>
      <c r="B23" s="63"/>
      <c r="C23" s="63"/>
      <c r="D23" s="64"/>
      <c r="K23" s="15"/>
    </row>
    <row r="24" spans="1:11" x14ac:dyDescent="0.2">
      <c r="A24" s="63"/>
      <c r="B24" s="63"/>
      <c r="C24" s="63"/>
      <c r="D24" s="64"/>
      <c r="K24" s="15"/>
    </row>
    <row r="25" spans="1:11" x14ac:dyDescent="0.2">
      <c r="A25" s="61"/>
      <c r="B25" s="61"/>
      <c r="C25" s="61"/>
      <c r="D25" s="12"/>
      <c r="K25" s="15"/>
    </row>
    <row r="26" spans="1:11" x14ac:dyDescent="0.2">
      <c r="A26" s="61"/>
      <c r="B26" s="61"/>
      <c r="C26" s="61"/>
      <c r="D26" s="12"/>
      <c r="K26" s="15"/>
    </row>
    <row r="27" spans="1:11" x14ac:dyDescent="0.2">
      <c r="A27" s="61"/>
      <c r="B27" s="61"/>
      <c r="C27" s="61"/>
      <c r="D27" s="61"/>
      <c r="K27" s="15"/>
    </row>
    <row r="28" spans="1:11" x14ac:dyDescent="0.2">
      <c r="A28" s="61"/>
      <c r="B28" s="61"/>
      <c r="C28" s="61"/>
      <c r="D28" s="61"/>
      <c r="K28" s="15"/>
    </row>
    <row r="29" spans="1:11" x14ac:dyDescent="0.2">
      <c r="A29" s="61"/>
      <c r="B29" s="61"/>
      <c r="C29" s="61"/>
      <c r="D29" s="61"/>
      <c r="K29" s="15"/>
    </row>
    <row r="30" spans="1:11" x14ac:dyDescent="0.2">
      <c r="A30" s="61"/>
      <c r="B30" s="63"/>
      <c r="C30" s="63"/>
      <c r="D30" s="65"/>
      <c r="K30" s="15"/>
    </row>
    <row r="31" spans="1:11" x14ac:dyDescent="0.2">
      <c r="A31" s="61"/>
      <c r="B31" s="61"/>
      <c r="C31" s="63"/>
      <c r="D31" s="61"/>
      <c r="K31" s="15"/>
    </row>
    <row r="32" spans="1:11" x14ac:dyDescent="0.2">
      <c r="A32" s="63"/>
      <c r="B32" s="63"/>
      <c r="C32" s="63"/>
      <c r="D32" s="64"/>
      <c r="K32" s="15"/>
    </row>
    <row r="33" spans="1:11" x14ac:dyDescent="0.2">
      <c r="A33" s="61"/>
      <c r="B33" s="61"/>
      <c r="C33" s="61"/>
      <c r="D33" s="61"/>
      <c r="K33" s="15"/>
    </row>
    <row r="34" spans="1:11" x14ac:dyDescent="0.2">
      <c r="A34" s="61"/>
      <c r="B34" s="61"/>
      <c r="C34" s="61"/>
      <c r="D34" s="61"/>
      <c r="K34" s="15"/>
    </row>
    <row r="35" spans="1:11" x14ac:dyDescent="0.2">
      <c r="A35" s="61"/>
      <c r="B35" s="61"/>
      <c r="C35" s="61"/>
      <c r="D35" s="61"/>
      <c r="K35" s="15"/>
    </row>
    <row r="36" spans="1:11" x14ac:dyDescent="0.2">
      <c r="A36" s="61"/>
      <c r="B36" s="61"/>
      <c r="C36" s="12"/>
      <c r="D36" s="61"/>
      <c r="K36" s="15"/>
    </row>
    <row r="37" spans="1:11" x14ac:dyDescent="0.2">
      <c r="A37" s="61"/>
      <c r="B37" s="61"/>
      <c r="C37" s="61"/>
      <c r="D37" s="61"/>
      <c r="K37" s="15"/>
    </row>
    <row r="38" spans="1:11" x14ac:dyDescent="0.2">
      <c r="A38" s="61"/>
      <c r="B38" s="63"/>
      <c r="C38" s="63"/>
      <c r="D38" s="63"/>
      <c r="K38" s="15"/>
    </row>
    <row r="39" spans="1:11" x14ac:dyDescent="0.2">
      <c r="A39" s="61"/>
      <c r="B39" s="61"/>
      <c r="C39" s="61"/>
      <c r="D39" s="61"/>
      <c r="K39" s="15"/>
    </row>
    <row r="40" spans="1:11" x14ac:dyDescent="0.2">
      <c r="A40" s="61"/>
      <c r="B40" s="63"/>
      <c r="C40" s="63"/>
      <c r="D40" s="63"/>
      <c r="K40" s="15"/>
    </row>
    <row r="41" spans="1:11" x14ac:dyDescent="0.2">
      <c r="A41" s="61"/>
      <c r="B41" s="61"/>
      <c r="C41" s="61"/>
      <c r="D41" s="61"/>
      <c r="K41" s="15"/>
    </row>
    <row r="42" spans="1:11" x14ac:dyDescent="0.2">
      <c r="A42" s="61"/>
      <c r="B42" s="61"/>
      <c r="C42" s="61"/>
      <c r="D42" s="61"/>
      <c r="K42" s="15"/>
    </row>
    <row r="43" spans="1:11" x14ac:dyDescent="0.2">
      <c r="A43" s="61"/>
      <c r="B43" s="63"/>
      <c r="C43" s="63"/>
      <c r="D43" s="63"/>
      <c r="K43" s="15"/>
    </row>
    <row r="44" spans="1:11" x14ac:dyDescent="0.2">
      <c r="A44" s="61"/>
      <c r="B44" s="63"/>
      <c r="C44" s="63"/>
      <c r="D44" s="63"/>
      <c r="K44" s="15"/>
    </row>
    <row r="45" spans="1:11" x14ac:dyDescent="0.2">
      <c r="A45" s="61"/>
      <c r="B45" s="61"/>
      <c r="C45" s="61"/>
      <c r="D45" s="61"/>
      <c r="K45" s="15"/>
    </row>
    <row r="46" spans="1:11" x14ac:dyDescent="0.2">
      <c r="A46" s="61"/>
      <c r="B46" s="61"/>
      <c r="C46" s="61"/>
      <c r="D46" s="61"/>
      <c r="E46" s="66"/>
      <c r="F46" s="66"/>
      <c r="G46" s="66"/>
      <c r="H46" s="66"/>
      <c r="I46" s="66"/>
      <c r="J46" s="66"/>
      <c r="K46" s="67"/>
    </row>
    <row r="47" spans="1:11" x14ac:dyDescent="0.2">
      <c r="A47" s="61"/>
      <c r="B47" s="63"/>
      <c r="C47" s="63"/>
      <c r="D47" s="63"/>
      <c r="K47" s="15"/>
    </row>
    <row r="48" spans="1:11" x14ac:dyDescent="0.2">
      <c r="A48" s="61"/>
      <c r="B48" s="61"/>
      <c r="C48" s="61"/>
      <c r="D48" s="61"/>
      <c r="K48" s="15"/>
    </row>
    <row r="49" spans="1:11" x14ac:dyDescent="0.2">
      <c r="A49" s="61"/>
      <c r="B49" s="61"/>
      <c r="C49" s="61"/>
      <c r="D49" s="61"/>
      <c r="K49" s="15"/>
    </row>
    <row r="50" spans="1:11" x14ac:dyDescent="0.2">
      <c r="A50" s="61"/>
      <c r="B50" s="63"/>
      <c r="C50" s="63"/>
      <c r="D50" s="63"/>
      <c r="K50" s="15"/>
    </row>
    <row r="51" spans="1:11" x14ac:dyDescent="0.2">
      <c r="A51" s="61"/>
      <c r="B51" s="12"/>
      <c r="C51" s="12"/>
      <c r="D51" s="61"/>
      <c r="K51" s="15"/>
    </row>
    <row r="52" spans="1:11" x14ac:dyDescent="0.2">
      <c r="A52" s="61"/>
      <c r="B52" s="61"/>
      <c r="C52" s="61"/>
      <c r="D52" s="61"/>
      <c r="K52" s="15"/>
    </row>
    <row r="53" spans="1:11" x14ac:dyDescent="0.2">
      <c r="A53" s="61"/>
      <c r="B53" s="61"/>
      <c r="C53" s="61"/>
      <c r="D53" s="61"/>
      <c r="K53" s="15"/>
    </row>
    <row r="54" spans="1:11" x14ac:dyDescent="0.2">
      <c r="A54" s="61"/>
      <c r="B54" s="61"/>
      <c r="C54" s="61"/>
      <c r="D54" s="61"/>
      <c r="K54" s="15"/>
    </row>
    <row r="55" spans="1:11" x14ac:dyDescent="0.2">
      <c r="A55" s="61"/>
      <c r="B55" s="61"/>
      <c r="C55" s="61"/>
      <c r="D55" s="61"/>
      <c r="K55" s="15"/>
    </row>
    <row r="56" spans="1:11" x14ac:dyDescent="0.2">
      <c r="A56" s="61"/>
      <c r="B56" s="63"/>
      <c r="C56" s="63"/>
      <c r="D56" s="65"/>
      <c r="K56" s="15"/>
    </row>
    <row r="57" spans="1:11" x14ac:dyDescent="0.2">
      <c r="A57" s="61"/>
      <c r="B57" s="61"/>
      <c r="C57" s="61"/>
      <c r="D57" s="61"/>
      <c r="K57" s="15"/>
    </row>
    <row r="58" spans="1:11" x14ac:dyDescent="0.2">
      <c r="A58" s="61"/>
      <c r="B58" s="61"/>
      <c r="C58" s="61"/>
      <c r="D58" s="61"/>
      <c r="K58" s="15"/>
    </row>
    <row r="59" spans="1:11" x14ac:dyDescent="0.2">
      <c r="A59" s="61"/>
      <c r="B59" s="63"/>
      <c r="C59" s="63"/>
      <c r="D59" s="63"/>
      <c r="K59" s="15"/>
    </row>
  </sheetData>
  <sheetProtection formatCells="0" formatColumns="0" formatRows="0" insertRows="0" deleteRows="0" autoFilter="0"/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9"/>
  <sheetViews>
    <sheetView zoomScale="120" zoomScaleNormal="120" zoomScaleSheetLayoutView="100" workbookViewId="0">
      <pane ySplit="1" topLeftCell="A2" activePane="bottomLeft" state="frozen"/>
      <selection pane="bottomLeft" activeCell="A10" sqref="A10"/>
    </sheetView>
  </sheetViews>
  <sheetFormatPr baseColWidth="10" defaultRowHeight="11.25" x14ac:dyDescent="0.2"/>
  <cols>
    <col min="1" max="1" width="164.33203125" style="60" customWidth="1"/>
    <col min="2" max="16384" width="12" style="21"/>
  </cols>
  <sheetData>
    <row r="1" spans="1:1" x14ac:dyDescent="0.2">
      <c r="A1" s="56" t="s">
        <v>28</v>
      </c>
    </row>
    <row r="2" spans="1:1" ht="22.5" x14ac:dyDescent="0.2">
      <c r="A2" s="57" t="s">
        <v>49</v>
      </c>
    </row>
    <row r="3" spans="1:1" ht="11.25" customHeight="1" x14ac:dyDescent="0.2">
      <c r="A3" s="57" t="s">
        <v>50</v>
      </c>
    </row>
    <row r="4" spans="1:1" ht="11.25" customHeight="1" x14ac:dyDescent="0.2">
      <c r="A4" s="57" t="s">
        <v>51</v>
      </c>
    </row>
    <row r="5" spans="1:1" ht="11.25" customHeight="1" x14ac:dyDescent="0.2">
      <c r="A5" s="58" t="s">
        <v>38</v>
      </c>
    </row>
    <row r="6" spans="1:1" ht="22.5" x14ac:dyDescent="0.2">
      <c r="A6" s="58" t="s">
        <v>39</v>
      </c>
    </row>
    <row r="7" spans="1:1" ht="11.25" customHeight="1" x14ac:dyDescent="0.2">
      <c r="A7" s="58" t="s">
        <v>40</v>
      </c>
    </row>
    <row r="8" spans="1:1" ht="22.5" customHeight="1" x14ac:dyDescent="0.2">
      <c r="A8" s="58" t="s">
        <v>41</v>
      </c>
    </row>
    <row r="9" spans="1:1" ht="56.25" customHeight="1" x14ac:dyDescent="0.2">
      <c r="A9" s="58" t="s">
        <v>42</v>
      </c>
    </row>
    <row r="10" spans="1:1" ht="36.75" customHeight="1" x14ac:dyDescent="0.2">
      <c r="A10" s="58" t="s">
        <v>43</v>
      </c>
    </row>
    <row r="11" spans="1:1" ht="11.25" customHeight="1" x14ac:dyDescent="0.2">
      <c r="A11" s="58" t="s">
        <v>44</v>
      </c>
    </row>
    <row r="12" spans="1:1" ht="11.25" customHeight="1" x14ac:dyDescent="0.2">
      <c r="A12" s="58" t="s">
        <v>45</v>
      </c>
    </row>
    <row r="13" spans="1:1" x14ac:dyDescent="0.2">
      <c r="A13" s="58"/>
    </row>
    <row r="14" spans="1:1" x14ac:dyDescent="0.2">
      <c r="A14" s="59" t="s">
        <v>29</v>
      </c>
    </row>
    <row r="15" spans="1:1" x14ac:dyDescent="0.2">
      <c r="A15" s="58" t="s">
        <v>36</v>
      </c>
    </row>
    <row r="16" spans="1:1" x14ac:dyDescent="0.2">
      <c r="A16" s="58"/>
    </row>
    <row r="17" spans="1:1" x14ac:dyDescent="0.2">
      <c r="A17" s="59" t="s">
        <v>31</v>
      </c>
    </row>
    <row r="18" spans="1:1" ht="11.25" customHeight="1" x14ac:dyDescent="0.2">
      <c r="A18" s="58" t="s">
        <v>32</v>
      </c>
    </row>
    <row r="19" spans="1:1" x14ac:dyDescent="0.2">
      <c r="A19" s="58"/>
    </row>
  </sheetData>
  <sheetProtection algorithmName="SHA-512" hashValue="TP1VcrZQl1But72nYtVPqPnb5Gf4t4TtiKtFkpRs1tG3NYlS0ZkYz+JbB3F3jG3QSEsnfa6UnaUK+CGPxm+8ow==" saltValue="jCrcqgLQBLVAc+flTO1cq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5"/>
  <sheetViews>
    <sheetView zoomScaleNormal="100" workbookViewId="0">
      <pane ySplit="2" topLeftCell="A15" activePane="bottomLeft" state="frozen"/>
      <selection pane="bottomLeft" activeCell="E33" sqref="E31:E33"/>
    </sheetView>
  </sheetViews>
  <sheetFormatPr baseColWidth="10" defaultRowHeight="11.25" x14ac:dyDescent="0.2"/>
  <cols>
    <col min="1" max="1" width="8.83203125" style="9" customWidth="1"/>
    <col min="2" max="2" width="50.83203125" style="9" customWidth="1"/>
    <col min="3" max="3" width="17.83203125" style="9" customWidth="1"/>
    <col min="4" max="4" width="19.83203125" style="9" customWidth="1"/>
    <col min="5" max="9" width="17.83203125" style="9" customWidth="1"/>
    <col min="10" max="16384" width="12" style="8"/>
  </cols>
  <sheetData>
    <row r="1" spans="1:10" s="13" customFormat="1" ht="60" customHeight="1" x14ac:dyDescent="0.2">
      <c r="A1" s="74" t="s">
        <v>66</v>
      </c>
      <c r="B1" s="75"/>
      <c r="C1" s="75"/>
      <c r="D1" s="75"/>
      <c r="E1" s="75"/>
      <c r="F1" s="75"/>
      <c r="G1" s="75"/>
      <c r="H1" s="75"/>
      <c r="I1" s="76"/>
      <c r="J1" s="12"/>
    </row>
    <row r="2" spans="1:10" s="18" customFormat="1" ht="24.95" customHeight="1" x14ac:dyDescent="0.2">
      <c r="A2" s="30" t="s">
        <v>1</v>
      </c>
      <c r="B2" s="30" t="s">
        <v>0</v>
      </c>
      <c r="C2" s="31" t="s">
        <v>5</v>
      </c>
      <c r="D2" s="31" t="s">
        <v>27</v>
      </c>
      <c r="E2" s="31" t="s">
        <v>6</v>
      </c>
      <c r="F2" s="31" t="s">
        <v>7</v>
      </c>
      <c r="G2" s="31" t="s">
        <v>9</v>
      </c>
      <c r="H2" s="31" t="s">
        <v>10</v>
      </c>
      <c r="I2" s="31" t="s">
        <v>8</v>
      </c>
      <c r="J2" s="6"/>
    </row>
    <row r="3" spans="1:10" s="9" customFormat="1" x14ac:dyDescent="0.2">
      <c r="A3" s="24">
        <v>90001</v>
      </c>
      <c r="B3" s="7" t="s">
        <v>4</v>
      </c>
      <c r="C3" s="68">
        <f>SUM(C4:C8)+C11+SUM(C15:C18)</f>
        <v>39479682.280000001</v>
      </c>
      <c r="D3" s="68">
        <f>SUM(D4:D8)+D11+SUM(D15:D18)</f>
        <v>6475665.5200000005</v>
      </c>
      <c r="E3" s="68">
        <f>SUM(E4:E8)+E11+SUM(E15:E18)</f>
        <v>45955347.800000004</v>
      </c>
      <c r="F3" s="68">
        <f>SUM(F4:F8)+F11+SUM(F15:F18)</f>
        <v>37608957.760000005</v>
      </c>
      <c r="G3" s="68">
        <f>SUM(G4:G8)+G11+SUM(G15:G18)</f>
        <v>37608957.760000005</v>
      </c>
      <c r="H3" s="68">
        <f>+G3-C3</f>
        <v>-1870724.5199999958</v>
      </c>
      <c r="I3" s="70">
        <f>IF(H3&gt;0,H3,0)</f>
        <v>0</v>
      </c>
      <c r="J3" s="8"/>
    </row>
    <row r="4" spans="1:10" s="9" customFormat="1" x14ac:dyDescent="0.2">
      <c r="A4" s="25">
        <v>10</v>
      </c>
      <c r="B4" s="8" t="s">
        <v>11</v>
      </c>
      <c r="C4" s="66">
        <v>0</v>
      </c>
      <c r="D4" s="66">
        <v>0</v>
      </c>
      <c r="E4" s="66">
        <f>D4+C4</f>
        <v>0</v>
      </c>
      <c r="F4" s="66">
        <v>0</v>
      </c>
      <c r="G4" s="66">
        <v>0</v>
      </c>
      <c r="H4" s="66">
        <f t="shared" ref="H4:H15" si="0">+G4-C4</f>
        <v>0</v>
      </c>
      <c r="I4" s="67">
        <f>IF(H4&gt;0,H4,0)</f>
        <v>0</v>
      </c>
      <c r="J4" s="8"/>
    </row>
    <row r="5" spans="1:10" s="9" customFormat="1" x14ac:dyDescent="0.2">
      <c r="A5" s="25">
        <v>20</v>
      </c>
      <c r="B5" s="8" t="s">
        <v>12</v>
      </c>
      <c r="C5" s="66">
        <v>0</v>
      </c>
      <c r="D5" s="66">
        <v>0</v>
      </c>
      <c r="E5" s="66">
        <f t="shared" ref="E5:E15" si="1">D5+C5</f>
        <v>0</v>
      </c>
      <c r="F5" s="66">
        <v>0</v>
      </c>
      <c r="G5" s="66">
        <v>0</v>
      </c>
      <c r="H5" s="66">
        <f t="shared" si="0"/>
        <v>0</v>
      </c>
      <c r="I5" s="67">
        <f t="shared" ref="I5:I15" si="2">IF(H5&gt;0,H5,0)</f>
        <v>0</v>
      </c>
      <c r="J5" s="8"/>
    </row>
    <row r="6" spans="1:10" s="9" customFormat="1" x14ac:dyDescent="0.2">
      <c r="A6" s="25">
        <v>30</v>
      </c>
      <c r="B6" s="8" t="s">
        <v>13</v>
      </c>
      <c r="C6" s="66">
        <v>0</v>
      </c>
      <c r="D6" s="66">
        <v>0</v>
      </c>
      <c r="E6" s="66">
        <f t="shared" si="1"/>
        <v>0</v>
      </c>
      <c r="F6" s="66">
        <v>0</v>
      </c>
      <c r="G6" s="66">
        <v>0</v>
      </c>
      <c r="H6" s="66">
        <f t="shared" si="0"/>
        <v>0</v>
      </c>
      <c r="I6" s="67">
        <f t="shared" si="2"/>
        <v>0</v>
      </c>
      <c r="J6" s="8"/>
    </row>
    <row r="7" spans="1:10" s="9" customFormat="1" x14ac:dyDescent="0.2">
      <c r="A7" s="25">
        <v>40</v>
      </c>
      <c r="B7" s="8" t="s">
        <v>14</v>
      </c>
      <c r="C7" s="66">
        <v>0</v>
      </c>
      <c r="D7" s="66">
        <v>0</v>
      </c>
      <c r="E7" s="66">
        <f t="shared" si="1"/>
        <v>0</v>
      </c>
      <c r="F7" s="66">
        <v>0</v>
      </c>
      <c r="G7" s="66">
        <v>0</v>
      </c>
      <c r="H7" s="66">
        <f t="shared" si="0"/>
        <v>0</v>
      </c>
      <c r="I7" s="67">
        <f t="shared" si="2"/>
        <v>0</v>
      </c>
      <c r="J7" s="8"/>
    </row>
    <row r="8" spans="1:10" s="9" customFormat="1" x14ac:dyDescent="0.2">
      <c r="A8" s="25">
        <v>50</v>
      </c>
      <c r="B8" s="8" t="s">
        <v>15</v>
      </c>
      <c r="C8" s="66">
        <v>30900</v>
      </c>
      <c r="D8" s="66">
        <v>0</v>
      </c>
      <c r="E8" s="66">
        <f t="shared" si="1"/>
        <v>30900</v>
      </c>
      <c r="F8" s="66">
        <v>2580.2800000000002</v>
      </c>
      <c r="G8" s="66">
        <v>2580.2800000000002</v>
      </c>
      <c r="H8" s="66">
        <f t="shared" si="0"/>
        <v>-28319.72</v>
      </c>
      <c r="I8" s="67">
        <f t="shared" si="2"/>
        <v>0</v>
      </c>
      <c r="J8" s="8"/>
    </row>
    <row r="9" spans="1:10" s="9" customFormat="1" x14ac:dyDescent="0.2">
      <c r="A9" s="25">
        <v>51</v>
      </c>
      <c r="B9" s="26" t="s">
        <v>16</v>
      </c>
      <c r="C9" s="66">
        <v>30900</v>
      </c>
      <c r="D9" s="66">
        <v>0</v>
      </c>
      <c r="E9" s="66">
        <f t="shared" si="1"/>
        <v>30900</v>
      </c>
      <c r="F9" s="66">
        <v>2580.2800000000002</v>
      </c>
      <c r="G9" s="66">
        <v>2580.2800000000002</v>
      </c>
      <c r="H9" s="66">
        <f t="shared" si="0"/>
        <v>-28319.72</v>
      </c>
      <c r="I9" s="67">
        <f t="shared" si="2"/>
        <v>0</v>
      </c>
      <c r="J9" s="8"/>
    </row>
    <row r="10" spans="1:10" s="9" customFormat="1" x14ac:dyDescent="0.2">
      <c r="A10" s="25">
        <v>52</v>
      </c>
      <c r="B10" s="26" t="s">
        <v>17</v>
      </c>
      <c r="C10" s="66">
        <v>0</v>
      </c>
      <c r="D10" s="66">
        <v>0</v>
      </c>
      <c r="E10" s="66">
        <f t="shared" si="1"/>
        <v>0</v>
      </c>
      <c r="F10" s="66">
        <v>0</v>
      </c>
      <c r="G10" s="66">
        <v>0</v>
      </c>
      <c r="H10" s="66">
        <f t="shared" si="0"/>
        <v>0</v>
      </c>
      <c r="I10" s="67">
        <f t="shared" si="2"/>
        <v>0</v>
      </c>
      <c r="J10" s="8"/>
    </row>
    <row r="11" spans="1:10" s="9" customFormat="1" x14ac:dyDescent="0.2">
      <c r="A11" s="25">
        <v>60</v>
      </c>
      <c r="B11" s="8" t="s">
        <v>18</v>
      </c>
      <c r="C11" s="66">
        <v>0</v>
      </c>
      <c r="D11" s="66">
        <v>0</v>
      </c>
      <c r="E11" s="66">
        <f t="shared" si="1"/>
        <v>0</v>
      </c>
      <c r="F11" s="66">
        <v>0</v>
      </c>
      <c r="G11" s="66">
        <v>0</v>
      </c>
      <c r="H11" s="66">
        <f t="shared" si="0"/>
        <v>0</v>
      </c>
      <c r="I11" s="67">
        <f t="shared" si="2"/>
        <v>0</v>
      </c>
      <c r="J11" s="8"/>
    </row>
    <row r="12" spans="1:10" s="9" customFormat="1" x14ac:dyDescent="0.2">
      <c r="A12" s="25">
        <v>61</v>
      </c>
      <c r="B12" s="26" t="s">
        <v>16</v>
      </c>
      <c r="C12" s="66">
        <v>0</v>
      </c>
      <c r="D12" s="66">
        <v>0</v>
      </c>
      <c r="E12" s="66">
        <f t="shared" si="1"/>
        <v>0</v>
      </c>
      <c r="F12" s="66">
        <v>0</v>
      </c>
      <c r="G12" s="66">
        <v>0</v>
      </c>
      <c r="H12" s="66">
        <f t="shared" si="0"/>
        <v>0</v>
      </c>
      <c r="I12" s="67">
        <f t="shared" si="2"/>
        <v>0</v>
      </c>
      <c r="J12" s="8"/>
    </row>
    <row r="13" spans="1:10" s="9" customFormat="1" x14ac:dyDescent="0.2">
      <c r="A13" s="25">
        <v>62</v>
      </c>
      <c r="B13" s="26" t="s">
        <v>17</v>
      </c>
      <c r="C13" s="66">
        <v>0</v>
      </c>
      <c r="D13" s="66">
        <v>0</v>
      </c>
      <c r="E13" s="66">
        <f t="shared" si="1"/>
        <v>0</v>
      </c>
      <c r="F13" s="66">
        <v>0</v>
      </c>
      <c r="G13" s="66">
        <v>0</v>
      </c>
      <c r="H13" s="66">
        <f t="shared" si="0"/>
        <v>0</v>
      </c>
      <c r="I13" s="67">
        <f t="shared" si="2"/>
        <v>0</v>
      </c>
      <c r="J13" s="8"/>
    </row>
    <row r="14" spans="1:10" s="9" customFormat="1" ht="33.75" x14ac:dyDescent="0.2">
      <c r="A14" s="25">
        <v>69</v>
      </c>
      <c r="B14" s="27" t="s">
        <v>46</v>
      </c>
      <c r="C14" s="66">
        <v>0</v>
      </c>
      <c r="D14" s="66">
        <v>0</v>
      </c>
      <c r="E14" s="66">
        <f t="shared" si="1"/>
        <v>0</v>
      </c>
      <c r="F14" s="66">
        <v>0</v>
      </c>
      <c r="G14" s="66">
        <v>0</v>
      </c>
      <c r="H14" s="66">
        <f t="shared" si="0"/>
        <v>0</v>
      </c>
      <c r="I14" s="67">
        <f t="shared" si="2"/>
        <v>0</v>
      </c>
      <c r="J14" s="8"/>
    </row>
    <row r="15" spans="1:10" s="9" customFormat="1" x14ac:dyDescent="0.2">
      <c r="A15" s="25">
        <v>70</v>
      </c>
      <c r="B15" s="8" t="s">
        <v>19</v>
      </c>
      <c r="C15" s="66">
        <v>39115917.280000001</v>
      </c>
      <c r="D15" s="66">
        <v>0</v>
      </c>
      <c r="E15" s="66">
        <f t="shared" si="1"/>
        <v>39115917.280000001</v>
      </c>
      <c r="F15" s="66">
        <v>32443020.66</v>
      </c>
      <c r="G15" s="66">
        <v>32443020.66</v>
      </c>
      <c r="H15" s="66">
        <f t="shared" si="0"/>
        <v>-6672896.620000001</v>
      </c>
      <c r="I15" s="67">
        <f t="shared" si="2"/>
        <v>0</v>
      </c>
      <c r="J15" s="8"/>
    </row>
    <row r="16" spans="1:10" s="9" customFormat="1" x14ac:dyDescent="0.2">
      <c r="A16" s="25">
        <v>80</v>
      </c>
      <c r="B16" s="8" t="s">
        <v>20</v>
      </c>
      <c r="C16" s="66">
        <v>332865</v>
      </c>
      <c r="D16" s="66">
        <v>1645173.7</v>
      </c>
      <c r="E16" s="66">
        <f>D16+C16</f>
        <v>1978038.7</v>
      </c>
      <c r="F16" s="66">
        <v>332865</v>
      </c>
      <c r="G16" s="66">
        <v>332865</v>
      </c>
      <c r="H16" s="66">
        <f>+G16-C16</f>
        <v>0</v>
      </c>
      <c r="I16" s="67">
        <f>IF(H16&gt;0,H16,0)</f>
        <v>0</v>
      </c>
      <c r="J16" s="8"/>
    </row>
    <row r="17" spans="1:10" s="9" customFormat="1" x14ac:dyDescent="0.2">
      <c r="A17" s="25">
        <v>90</v>
      </c>
      <c r="B17" s="8" t="s">
        <v>22</v>
      </c>
      <c r="C17" s="66">
        <v>0</v>
      </c>
      <c r="D17" s="66">
        <v>0</v>
      </c>
      <c r="E17" s="66">
        <f>D17+C17</f>
        <v>0</v>
      </c>
      <c r="F17" s="66">
        <v>0</v>
      </c>
      <c r="G17" s="66">
        <v>0</v>
      </c>
      <c r="H17" s="66">
        <f>+G17-C17</f>
        <v>0</v>
      </c>
      <c r="I17" s="15">
        <v>0</v>
      </c>
      <c r="J17" s="8"/>
    </row>
    <row r="18" spans="1:10" s="9" customFormat="1" x14ac:dyDescent="0.2">
      <c r="A18" s="28" t="s">
        <v>26</v>
      </c>
      <c r="B18" s="29" t="s">
        <v>21</v>
      </c>
      <c r="C18" s="69">
        <v>0</v>
      </c>
      <c r="D18" s="69">
        <v>4830491.82</v>
      </c>
      <c r="E18" s="69">
        <f>D18+C18</f>
        <v>4830491.82</v>
      </c>
      <c r="F18" s="69">
        <v>4830491.82</v>
      </c>
      <c r="G18" s="69">
        <v>4830491.82</v>
      </c>
      <c r="H18" s="69">
        <f>+G18-C18</f>
        <v>4830491.82</v>
      </c>
      <c r="I18" s="16">
        <v>0</v>
      </c>
      <c r="J18" s="8"/>
    </row>
    <row r="20" spans="1:10" x14ac:dyDescent="0.2">
      <c r="A20" s="45" t="s">
        <v>47</v>
      </c>
      <c r="B20" s="46"/>
      <c r="C20" s="46"/>
      <c r="D20" s="47"/>
    </row>
    <row r="21" spans="1:10" x14ac:dyDescent="0.2">
      <c r="A21" s="48"/>
      <c r="B21" s="46"/>
      <c r="C21" s="46"/>
      <c r="D21" s="47"/>
    </row>
    <row r="22" spans="1:10" x14ac:dyDescent="0.2">
      <c r="A22" s="49"/>
      <c r="B22" s="50"/>
      <c r="C22" s="49"/>
      <c r="D22" s="49"/>
    </row>
    <row r="23" spans="1:10" x14ac:dyDescent="0.2">
      <c r="A23" s="51"/>
      <c r="B23" s="49"/>
      <c r="C23" s="49"/>
      <c r="D23" s="49"/>
    </row>
    <row r="24" spans="1:10" x14ac:dyDescent="0.2">
      <c r="A24" s="51"/>
      <c r="B24" s="49" t="s">
        <v>48</v>
      </c>
      <c r="C24" s="51"/>
      <c r="D24" s="52" t="s">
        <v>48</v>
      </c>
    </row>
    <row r="25" spans="1:10" ht="45" x14ac:dyDescent="0.2">
      <c r="A25" s="51"/>
      <c r="B25" s="53" t="s">
        <v>68</v>
      </c>
      <c r="C25" s="54"/>
      <c r="D25" s="55" t="s">
        <v>69</v>
      </c>
    </row>
  </sheetData>
  <sheetProtection algorithmName="SHA-512" hashValue="A/4l1X9rpBgTW+aLskA8xdZGavm+6g7yXsWgUqF37GBq5twTNXZ2whymdAlzsnoeH/Z1Mn2g84wtEn8pYNanKw==" saltValue="1Hf95GG8W3WKduRgwKRKFQ==" spinCount="100000" sheet="1" objects="1" scenarios="1" formatCells="0" formatColumns="0" formatRows="0" insertRows="0" autoFilter="0"/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1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2"/>
  <sheetViews>
    <sheetView zoomScale="120" zoomScaleNormal="120" zoomScaleSheetLayoutView="100" workbookViewId="0">
      <pane ySplit="1" topLeftCell="A2" activePane="bottomLeft" state="frozen"/>
      <selection pane="bottomLeft" activeCell="A10" sqref="A10:XFD10"/>
    </sheetView>
  </sheetViews>
  <sheetFormatPr baseColWidth="10" defaultRowHeight="11.25" x14ac:dyDescent="0.2"/>
  <cols>
    <col min="1" max="1" width="135.83203125" style="21" customWidth="1"/>
    <col min="2" max="16384" width="12" style="21"/>
  </cols>
  <sheetData>
    <row r="1" spans="1:1" x14ac:dyDescent="0.2">
      <c r="A1" s="19" t="s">
        <v>28</v>
      </c>
    </row>
    <row r="2" spans="1:1" ht="11.25" customHeight="1" x14ac:dyDescent="0.2">
      <c r="A2" s="22" t="s">
        <v>38</v>
      </c>
    </row>
    <row r="3" spans="1:1" ht="33.75" x14ac:dyDescent="0.2">
      <c r="A3" s="22" t="s">
        <v>39</v>
      </c>
    </row>
    <row r="4" spans="1:1" ht="11.25" customHeight="1" x14ac:dyDescent="0.2">
      <c r="A4" s="22" t="s">
        <v>40</v>
      </c>
    </row>
    <row r="5" spans="1:1" ht="22.5" customHeight="1" x14ac:dyDescent="0.2">
      <c r="A5" s="22" t="s">
        <v>41</v>
      </c>
    </row>
    <row r="6" spans="1:1" ht="56.25" customHeight="1" x14ac:dyDescent="0.2">
      <c r="A6" s="22" t="s">
        <v>42</v>
      </c>
    </row>
    <row r="7" spans="1:1" ht="34.5" customHeight="1" x14ac:dyDescent="0.2">
      <c r="A7" s="22" t="s">
        <v>43</v>
      </c>
    </row>
    <row r="8" spans="1:1" ht="11.25" customHeight="1" x14ac:dyDescent="0.2">
      <c r="A8" s="22" t="s">
        <v>44</v>
      </c>
    </row>
    <row r="9" spans="1:1" ht="11.25" customHeight="1" x14ac:dyDescent="0.2">
      <c r="A9" s="22" t="s">
        <v>45</v>
      </c>
    </row>
    <row r="10" spans="1:1" x14ac:dyDescent="0.2">
      <c r="A10" s="22"/>
    </row>
    <row r="11" spans="1:1" x14ac:dyDescent="0.2">
      <c r="A11" s="22"/>
    </row>
    <row r="12" spans="1:1" x14ac:dyDescent="0.2">
      <c r="A12" s="20" t="s">
        <v>29</v>
      </c>
    </row>
    <row r="13" spans="1:1" x14ac:dyDescent="0.2">
      <c r="A13" s="22" t="s">
        <v>37</v>
      </c>
    </row>
    <row r="14" spans="1:1" x14ac:dyDescent="0.2">
      <c r="A14" s="22"/>
    </row>
    <row r="15" spans="1:1" ht="11.25" customHeight="1" x14ac:dyDescent="0.2">
      <c r="A15" s="20" t="s">
        <v>31</v>
      </c>
    </row>
    <row r="16" spans="1:1" ht="11.25" customHeight="1" x14ac:dyDescent="0.2">
      <c r="A16" s="22" t="s">
        <v>32</v>
      </c>
    </row>
    <row r="17" spans="1:1" ht="11.25" customHeight="1" x14ac:dyDescent="0.2">
      <c r="A17" s="22"/>
    </row>
    <row r="18" spans="1:1" ht="11.25" customHeight="1" x14ac:dyDescent="0.2">
      <c r="A18" s="20" t="s">
        <v>30</v>
      </c>
    </row>
    <row r="19" spans="1:1" ht="14.1" customHeight="1" x14ac:dyDescent="0.2">
      <c r="A19" s="23" t="s">
        <v>34</v>
      </c>
    </row>
    <row r="20" spans="1:1" ht="14.1" customHeight="1" x14ac:dyDescent="0.2">
      <c r="A20" s="23" t="s">
        <v>33</v>
      </c>
    </row>
    <row r="21" spans="1:1" x14ac:dyDescent="0.2">
      <c r="A21" s="22"/>
    </row>
    <row r="22" spans="1:1" x14ac:dyDescent="0.2">
      <c r="A22" s="22"/>
    </row>
  </sheetData>
  <sheetProtection algorithmName="SHA-512" hashValue="nMZ5sxwPJvHU8o26DR5IJd7OIgMKt91EIy+iSa4JNE2CzFfIvbbXhNeNXoASobm1m8CjrHHM04jQNecU57QsCg==" saltValue="uMvKMH3DJAar/F+GIpff1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8"/>
  <sheetViews>
    <sheetView tabSelected="1" zoomScaleNormal="100" workbookViewId="0">
      <pane ySplit="2" topLeftCell="A9" activePane="bottomLeft" state="frozen"/>
      <selection pane="bottomLeft" activeCell="F28" sqref="F28"/>
    </sheetView>
  </sheetViews>
  <sheetFormatPr baseColWidth="10" defaultRowHeight="11.25" x14ac:dyDescent="0.2"/>
  <cols>
    <col min="1" max="1" width="8.83203125" style="9" customWidth="1"/>
    <col min="2" max="2" width="50.83203125" style="9" customWidth="1"/>
    <col min="3" max="3" width="17.83203125" style="9" customWidth="1"/>
    <col min="4" max="4" width="19.83203125" style="9" customWidth="1"/>
    <col min="5" max="9" width="17.83203125" style="9" customWidth="1"/>
    <col min="10" max="16384" width="12" style="9"/>
  </cols>
  <sheetData>
    <row r="1" spans="1:10" s="13" customFormat="1" ht="60" customHeight="1" x14ac:dyDescent="0.2">
      <c r="A1" s="74" t="s">
        <v>67</v>
      </c>
      <c r="B1" s="75"/>
      <c r="C1" s="75"/>
      <c r="D1" s="75"/>
      <c r="E1" s="75"/>
      <c r="F1" s="75"/>
      <c r="G1" s="75"/>
      <c r="H1" s="75"/>
      <c r="I1" s="76"/>
      <c r="J1" s="12"/>
    </row>
    <row r="2" spans="1:10" s="18" customFormat="1" ht="24.95" customHeight="1" x14ac:dyDescent="0.2">
      <c r="A2" s="36" t="s">
        <v>1</v>
      </c>
      <c r="B2" s="37" t="s">
        <v>0</v>
      </c>
      <c r="C2" s="38" t="s">
        <v>5</v>
      </c>
      <c r="D2" s="39" t="s">
        <v>27</v>
      </c>
      <c r="E2" s="38" t="s">
        <v>6</v>
      </c>
      <c r="F2" s="38" t="s">
        <v>7</v>
      </c>
      <c r="G2" s="38" t="s">
        <v>9</v>
      </c>
      <c r="H2" s="38" t="s">
        <v>10</v>
      </c>
      <c r="I2" s="38" t="s">
        <v>8</v>
      </c>
      <c r="J2" s="6"/>
    </row>
    <row r="3" spans="1:10" x14ac:dyDescent="0.2">
      <c r="A3" s="40">
        <v>90001</v>
      </c>
      <c r="B3" s="41" t="s">
        <v>4</v>
      </c>
      <c r="C3" s="71">
        <f>SUM(C4+C16+C21)</f>
        <v>39479682.280000001</v>
      </c>
      <c r="D3" s="71">
        <f>SUM(D4+D16+D21)</f>
        <v>6475665.5200000005</v>
      </c>
      <c r="E3" s="71">
        <f>SUM(E4+E16+E21)</f>
        <v>45955347.800000004</v>
      </c>
      <c r="F3" s="71">
        <f>SUM(F4+F16+F21)</f>
        <v>37608957.760000005</v>
      </c>
      <c r="G3" s="71">
        <f>SUM(G4+G16+G21)</f>
        <v>37608957.760000005</v>
      </c>
      <c r="H3" s="68">
        <f>+G3-C3</f>
        <v>-1870724.5199999958</v>
      </c>
      <c r="I3" s="72">
        <f>IF(H3&gt;0,H3,0)</f>
        <v>0</v>
      </c>
      <c r="J3" s="8"/>
    </row>
    <row r="4" spans="1:10" x14ac:dyDescent="0.2">
      <c r="A4" s="42">
        <v>90002</v>
      </c>
      <c r="B4" s="34" t="s">
        <v>23</v>
      </c>
      <c r="C4" s="68">
        <f>SUM(C5:C8)+C11+C14+C15</f>
        <v>363765</v>
      </c>
      <c r="D4" s="68">
        <f>SUM(D5:D8)+D11+D14+D15</f>
        <v>1645173.7</v>
      </c>
      <c r="E4" s="68">
        <f>SUM(E5:E8)+E11+E14+E15</f>
        <v>2008938.7</v>
      </c>
      <c r="F4" s="68">
        <f>SUM(F5:F8)+F11+F14+F15</f>
        <v>335445.28000000003</v>
      </c>
      <c r="G4" s="68">
        <f>SUM(G5:G8)+G11+G14+G15</f>
        <v>335445.28000000003</v>
      </c>
      <c r="H4" s="68">
        <f t="shared" ref="H4:H21" si="0">+G4-C4</f>
        <v>-28319.719999999972</v>
      </c>
      <c r="I4" s="70">
        <f>IF(H4&gt;0,H4,0)</f>
        <v>0</v>
      </c>
      <c r="J4" s="8"/>
    </row>
    <row r="5" spans="1:10" x14ac:dyDescent="0.2">
      <c r="A5" s="43">
        <v>10</v>
      </c>
      <c r="B5" s="32" t="s">
        <v>11</v>
      </c>
      <c r="C5" s="66">
        <v>0</v>
      </c>
      <c r="D5" s="66">
        <v>0</v>
      </c>
      <c r="E5" s="66">
        <f>C5+D5</f>
        <v>0</v>
      </c>
      <c r="F5" s="66">
        <v>0</v>
      </c>
      <c r="G5" s="66">
        <v>0</v>
      </c>
      <c r="H5" s="66">
        <f t="shared" si="0"/>
        <v>0</v>
      </c>
      <c r="I5" s="67">
        <f>IF(H5&gt;0,H5,0)</f>
        <v>0</v>
      </c>
      <c r="J5" s="8"/>
    </row>
    <row r="6" spans="1:10" x14ac:dyDescent="0.2">
      <c r="A6" s="43">
        <v>30</v>
      </c>
      <c r="B6" s="32" t="s">
        <v>13</v>
      </c>
      <c r="C6" s="66">
        <v>0</v>
      </c>
      <c r="D6" s="66">
        <v>0</v>
      </c>
      <c r="E6" s="66">
        <f t="shared" ref="E6:E13" si="1">C6+D6</f>
        <v>0</v>
      </c>
      <c r="F6" s="66">
        <v>0</v>
      </c>
      <c r="G6" s="66">
        <v>0</v>
      </c>
      <c r="H6" s="66">
        <f t="shared" si="0"/>
        <v>0</v>
      </c>
      <c r="I6" s="67">
        <f t="shared" ref="I6:I21" si="2">IF(H6&gt;0,H6,0)</f>
        <v>0</v>
      </c>
      <c r="J6" s="8"/>
    </row>
    <row r="7" spans="1:10" x14ac:dyDescent="0.2">
      <c r="A7" s="43">
        <v>40</v>
      </c>
      <c r="B7" s="32" t="s">
        <v>14</v>
      </c>
      <c r="C7" s="66">
        <v>0</v>
      </c>
      <c r="D7" s="66">
        <v>0</v>
      </c>
      <c r="E7" s="66">
        <f t="shared" si="1"/>
        <v>0</v>
      </c>
      <c r="F7" s="66">
        <v>0</v>
      </c>
      <c r="G7" s="66">
        <v>0</v>
      </c>
      <c r="H7" s="66">
        <f t="shared" si="0"/>
        <v>0</v>
      </c>
      <c r="I7" s="67">
        <f t="shared" si="2"/>
        <v>0</v>
      </c>
      <c r="J7" s="8"/>
    </row>
    <row r="8" spans="1:10" x14ac:dyDescent="0.2">
      <c r="A8" s="43">
        <v>50</v>
      </c>
      <c r="B8" s="32" t="s">
        <v>15</v>
      </c>
      <c r="C8" s="66">
        <v>30900</v>
      </c>
      <c r="D8" s="66">
        <v>0</v>
      </c>
      <c r="E8" s="66">
        <f t="shared" si="1"/>
        <v>30900</v>
      </c>
      <c r="F8" s="66">
        <v>2580.2800000000002</v>
      </c>
      <c r="G8" s="66">
        <v>2580.2800000000002</v>
      </c>
      <c r="H8" s="66">
        <f t="shared" si="0"/>
        <v>-28319.72</v>
      </c>
      <c r="I8" s="67">
        <f t="shared" si="2"/>
        <v>0</v>
      </c>
      <c r="J8" s="8"/>
    </row>
    <row r="9" spans="1:10" x14ac:dyDescent="0.2">
      <c r="A9" s="43">
        <v>51</v>
      </c>
      <c r="B9" s="33" t="s">
        <v>16</v>
      </c>
      <c r="C9" s="66">
        <v>30900</v>
      </c>
      <c r="D9" s="66">
        <v>0</v>
      </c>
      <c r="E9" s="66">
        <f t="shared" si="1"/>
        <v>30900</v>
      </c>
      <c r="F9" s="66">
        <v>2580.2800000000002</v>
      </c>
      <c r="G9" s="66">
        <v>2580.2800000000002</v>
      </c>
      <c r="H9" s="66">
        <f t="shared" si="0"/>
        <v>-28319.72</v>
      </c>
      <c r="I9" s="67">
        <f t="shared" si="2"/>
        <v>0</v>
      </c>
      <c r="J9" s="8"/>
    </row>
    <row r="10" spans="1:10" x14ac:dyDescent="0.2">
      <c r="A10" s="43">
        <v>52</v>
      </c>
      <c r="B10" s="33" t="s">
        <v>17</v>
      </c>
      <c r="C10" s="66">
        <v>0</v>
      </c>
      <c r="D10" s="66">
        <v>0</v>
      </c>
      <c r="E10" s="66">
        <f t="shared" si="1"/>
        <v>0</v>
      </c>
      <c r="F10" s="66">
        <v>0</v>
      </c>
      <c r="G10" s="66">
        <v>0</v>
      </c>
      <c r="H10" s="66">
        <f t="shared" si="0"/>
        <v>0</v>
      </c>
      <c r="I10" s="67">
        <f t="shared" si="2"/>
        <v>0</v>
      </c>
      <c r="J10" s="8"/>
    </row>
    <row r="11" spans="1:10" x14ac:dyDescent="0.2">
      <c r="A11" s="43">
        <v>60</v>
      </c>
      <c r="B11" s="32" t="s">
        <v>18</v>
      </c>
      <c r="C11" s="66">
        <v>0</v>
      </c>
      <c r="D11" s="66">
        <v>0</v>
      </c>
      <c r="E11" s="66">
        <f t="shared" si="1"/>
        <v>0</v>
      </c>
      <c r="F11" s="66">
        <v>0</v>
      </c>
      <c r="G11" s="66">
        <v>0</v>
      </c>
      <c r="H11" s="66">
        <f t="shared" si="0"/>
        <v>0</v>
      </c>
      <c r="I11" s="67">
        <f t="shared" si="2"/>
        <v>0</v>
      </c>
      <c r="J11" s="8"/>
    </row>
    <row r="12" spans="1:10" x14ac:dyDescent="0.2">
      <c r="A12" s="43">
        <v>61</v>
      </c>
      <c r="B12" s="33" t="s">
        <v>16</v>
      </c>
      <c r="C12" s="66">
        <v>30900</v>
      </c>
      <c r="D12" s="66">
        <v>0</v>
      </c>
      <c r="E12" s="66">
        <f t="shared" si="1"/>
        <v>30900</v>
      </c>
      <c r="F12" s="66">
        <v>2580.2800000000002</v>
      </c>
      <c r="G12" s="66">
        <v>2580.2800000000002</v>
      </c>
      <c r="H12" s="66">
        <f t="shared" si="0"/>
        <v>-28319.72</v>
      </c>
      <c r="I12" s="67">
        <f t="shared" si="2"/>
        <v>0</v>
      </c>
      <c r="J12" s="8"/>
    </row>
    <row r="13" spans="1:10" x14ac:dyDescent="0.2">
      <c r="A13" s="43">
        <v>62</v>
      </c>
      <c r="B13" s="33" t="s">
        <v>17</v>
      </c>
      <c r="C13" s="66">
        <v>0</v>
      </c>
      <c r="D13" s="66">
        <v>0</v>
      </c>
      <c r="E13" s="66">
        <f t="shared" si="1"/>
        <v>0</v>
      </c>
      <c r="F13" s="66">
        <v>0</v>
      </c>
      <c r="G13" s="66">
        <v>0</v>
      </c>
      <c r="H13" s="66">
        <f t="shared" si="0"/>
        <v>0</v>
      </c>
      <c r="I13" s="67">
        <f t="shared" si="2"/>
        <v>0</v>
      </c>
      <c r="J13" s="8"/>
    </row>
    <row r="14" spans="1:10" x14ac:dyDescent="0.2">
      <c r="A14" s="43">
        <v>80</v>
      </c>
      <c r="B14" s="32" t="s">
        <v>20</v>
      </c>
      <c r="C14" s="66">
        <v>332865</v>
      </c>
      <c r="D14" s="66">
        <v>1645173.7</v>
      </c>
      <c r="E14" s="66">
        <f>C14+D14</f>
        <v>1978038.7</v>
      </c>
      <c r="F14" s="66">
        <v>332865</v>
      </c>
      <c r="G14" s="66">
        <v>332865</v>
      </c>
      <c r="H14" s="66">
        <f t="shared" si="0"/>
        <v>0</v>
      </c>
      <c r="I14" s="67">
        <f t="shared" si="2"/>
        <v>0</v>
      </c>
      <c r="J14" s="8"/>
    </row>
    <row r="15" spans="1:10" x14ac:dyDescent="0.2">
      <c r="A15" s="43">
        <v>90</v>
      </c>
      <c r="B15" s="32" t="s">
        <v>22</v>
      </c>
      <c r="C15" s="66">
        <v>0</v>
      </c>
      <c r="D15" s="66">
        <v>0</v>
      </c>
      <c r="E15" s="66">
        <f>C15+D15</f>
        <v>0</v>
      </c>
      <c r="F15" s="66">
        <v>0</v>
      </c>
      <c r="G15" s="66">
        <v>0</v>
      </c>
      <c r="H15" s="66">
        <f t="shared" si="0"/>
        <v>0</v>
      </c>
      <c r="I15" s="67">
        <f t="shared" si="2"/>
        <v>0</v>
      </c>
      <c r="J15" s="8"/>
    </row>
    <row r="16" spans="1:10" x14ac:dyDescent="0.2">
      <c r="A16" s="42">
        <v>90003</v>
      </c>
      <c r="B16" s="34" t="s">
        <v>24</v>
      </c>
      <c r="C16" s="68">
        <f>SUM(C17:C19)</f>
        <v>39115917.280000001</v>
      </c>
      <c r="D16" s="68">
        <f>SUM(D17:D19)</f>
        <v>0</v>
      </c>
      <c r="E16" s="68">
        <f>SUM(E17:E19)</f>
        <v>39115917.280000001</v>
      </c>
      <c r="F16" s="68">
        <f>SUM(F17:F19)</f>
        <v>32443020.66</v>
      </c>
      <c r="G16" s="68">
        <f>SUM(G17:G19)</f>
        <v>32443020.66</v>
      </c>
      <c r="H16" s="68">
        <f t="shared" si="0"/>
        <v>-6672896.620000001</v>
      </c>
      <c r="I16" s="70">
        <f>SUM(I17:I19)</f>
        <v>0</v>
      </c>
      <c r="J16" s="8"/>
    </row>
    <row r="17" spans="1:10" x14ac:dyDescent="0.2">
      <c r="A17" s="43">
        <v>20</v>
      </c>
      <c r="B17" s="32" t="s">
        <v>12</v>
      </c>
      <c r="C17" s="66">
        <v>0</v>
      </c>
      <c r="D17" s="66">
        <v>0</v>
      </c>
      <c r="E17" s="66">
        <f>C17+D17</f>
        <v>0</v>
      </c>
      <c r="F17" s="66">
        <v>0</v>
      </c>
      <c r="G17" s="66">
        <v>0</v>
      </c>
      <c r="H17" s="66">
        <f t="shared" si="0"/>
        <v>0</v>
      </c>
      <c r="I17" s="67">
        <f t="shared" si="2"/>
        <v>0</v>
      </c>
      <c r="J17" s="8"/>
    </row>
    <row r="18" spans="1:10" x14ac:dyDescent="0.2">
      <c r="A18" s="43">
        <v>70</v>
      </c>
      <c r="B18" s="32" t="s">
        <v>19</v>
      </c>
      <c r="C18" s="66">
        <v>39115917.280000001</v>
      </c>
      <c r="D18" s="66">
        <v>0</v>
      </c>
      <c r="E18" s="66">
        <f>C18+D18</f>
        <v>39115917.280000001</v>
      </c>
      <c r="F18" s="66">
        <v>32443020.66</v>
      </c>
      <c r="G18" s="66">
        <v>32443020.66</v>
      </c>
      <c r="H18" s="66">
        <f t="shared" si="0"/>
        <v>-6672896.620000001</v>
      </c>
      <c r="I18" s="67">
        <f t="shared" si="2"/>
        <v>0</v>
      </c>
      <c r="J18" s="8"/>
    </row>
    <row r="19" spans="1:10" x14ac:dyDescent="0.2">
      <c r="A19" s="43">
        <v>90</v>
      </c>
      <c r="B19" s="32" t="s">
        <v>22</v>
      </c>
      <c r="C19" s="66">
        <v>0</v>
      </c>
      <c r="D19" s="66">
        <v>0</v>
      </c>
      <c r="E19" s="66">
        <f>C19+D19</f>
        <v>0</v>
      </c>
      <c r="F19" s="66">
        <v>0</v>
      </c>
      <c r="G19" s="66">
        <v>0</v>
      </c>
      <c r="H19" s="66">
        <f t="shared" si="0"/>
        <v>0</v>
      </c>
      <c r="I19" s="67">
        <f t="shared" si="2"/>
        <v>0</v>
      </c>
      <c r="J19" s="8"/>
    </row>
    <row r="20" spans="1:10" x14ac:dyDescent="0.2">
      <c r="A20" s="42">
        <v>90004</v>
      </c>
      <c r="B20" s="13" t="s">
        <v>25</v>
      </c>
      <c r="C20" s="68">
        <f>SUM(C21)</f>
        <v>0</v>
      </c>
      <c r="D20" s="68">
        <f>SUM(D21)</f>
        <v>4830491.82</v>
      </c>
      <c r="E20" s="68">
        <f>SUM(E21)</f>
        <v>4830491.82</v>
      </c>
      <c r="F20" s="68">
        <f>SUM(F21)</f>
        <v>4830491.82</v>
      </c>
      <c r="G20" s="68">
        <f>SUM(G21)</f>
        <v>4830491.82</v>
      </c>
      <c r="H20" s="68">
        <f t="shared" si="0"/>
        <v>4830491.82</v>
      </c>
      <c r="I20" s="70">
        <f>SUM(I21)</f>
        <v>4830491.82</v>
      </c>
      <c r="J20" s="8"/>
    </row>
    <row r="21" spans="1:10" x14ac:dyDescent="0.2">
      <c r="A21" s="44" t="s">
        <v>26</v>
      </c>
      <c r="B21" s="35" t="s">
        <v>21</v>
      </c>
      <c r="C21" s="69">
        <v>0</v>
      </c>
      <c r="D21" s="69">
        <v>4830491.82</v>
      </c>
      <c r="E21" s="69">
        <f>C21+D21</f>
        <v>4830491.82</v>
      </c>
      <c r="F21" s="69">
        <v>4830491.82</v>
      </c>
      <c r="G21" s="69">
        <v>4830491.82</v>
      </c>
      <c r="H21" s="69">
        <f t="shared" si="0"/>
        <v>4830491.82</v>
      </c>
      <c r="I21" s="73">
        <f t="shared" si="2"/>
        <v>4830491.82</v>
      </c>
      <c r="J21" s="8"/>
    </row>
    <row r="23" spans="1:10" x14ac:dyDescent="0.2">
      <c r="A23" s="45" t="s">
        <v>47</v>
      </c>
      <c r="B23" s="46"/>
      <c r="C23" s="46"/>
      <c r="D23" s="47"/>
    </row>
    <row r="24" spans="1:10" x14ac:dyDescent="0.2">
      <c r="A24" s="48"/>
      <c r="B24" s="46"/>
      <c r="C24" s="46"/>
      <c r="D24" s="47"/>
    </row>
    <row r="25" spans="1:10" x14ac:dyDescent="0.2">
      <c r="A25" s="49"/>
      <c r="B25" s="50"/>
      <c r="C25" s="49"/>
      <c r="D25" s="49"/>
    </row>
    <row r="26" spans="1:10" x14ac:dyDescent="0.2">
      <c r="A26" s="51"/>
      <c r="B26" s="49"/>
      <c r="C26" s="49"/>
      <c r="D26" s="49"/>
    </row>
    <row r="27" spans="1:10" x14ac:dyDescent="0.2">
      <c r="A27" s="51"/>
      <c r="B27" s="49" t="s">
        <v>48</v>
      </c>
      <c r="C27" s="51"/>
      <c r="D27" s="52" t="s">
        <v>48</v>
      </c>
    </row>
    <row r="28" spans="1:10" ht="45" x14ac:dyDescent="0.2">
      <c r="A28" s="51"/>
      <c r="B28" s="53" t="s">
        <v>68</v>
      </c>
      <c r="C28" s="54"/>
      <c r="D28" s="55" t="s">
        <v>69</v>
      </c>
    </row>
  </sheetData>
  <sheetProtection algorithmName="SHA-512" hashValue="5YBoZUYNkSITgTh6y+zJbgun1c/IPyqD9L+YPpcGGZIocxmsF22cLm22JEZ/Yel2P6MOUeJaLZOQPOhCF9nH3Q==" saltValue="yqSwlcPSmFofS98nXIJ1sg==" spinCount="100000" sheet="1" objects="1" scenarios="1" formatCells="0" formatColumns="0" formatRows="0" insertRows="0" autoFilter="0"/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2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7"/>
  <sheetViews>
    <sheetView zoomScale="120" zoomScaleNormal="120" zoomScaleSheetLayoutView="100" workbookViewId="0">
      <pane ySplit="1" topLeftCell="A2" activePane="bottomLeft" state="frozen"/>
      <selection pane="bottomLeft" activeCell="A12" sqref="A12"/>
    </sheetView>
  </sheetViews>
  <sheetFormatPr baseColWidth="10" defaultRowHeight="11.25" x14ac:dyDescent="0.2"/>
  <cols>
    <col min="1" max="1" width="135.83203125" style="21" customWidth="1"/>
    <col min="2" max="16384" width="12" style="21"/>
  </cols>
  <sheetData>
    <row r="1" spans="1:1" x14ac:dyDescent="0.2">
      <c r="A1" s="19" t="s">
        <v>28</v>
      </c>
    </row>
    <row r="2" spans="1:1" ht="11.25" customHeight="1" x14ac:dyDescent="0.2">
      <c r="A2" s="22" t="s">
        <v>38</v>
      </c>
    </row>
    <row r="3" spans="1:1" ht="33.75" x14ac:dyDescent="0.2">
      <c r="A3" s="22" t="s">
        <v>39</v>
      </c>
    </row>
    <row r="4" spans="1:1" x14ac:dyDescent="0.2">
      <c r="A4" s="22" t="s">
        <v>40</v>
      </c>
    </row>
    <row r="5" spans="1:1" ht="22.5" customHeight="1" x14ac:dyDescent="0.2">
      <c r="A5" s="22" t="s">
        <v>41</v>
      </c>
    </row>
    <row r="6" spans="1:1" ht="56.25" customHeight="1" x14ac:dyDescent="0.2">
      <c r="A6" s="22" t="s">
        <v>42</v>
      </c>
    </row>
    <row r="7" spans="1:1" ht="35.25" customHeight="1" x14ac:dyDescent="0.2">
      <c r="A7" s="22" t="s">
        <v>43</v>
      </c>
    </row>
    <row r="8" spans="1:1" ht="11.25" customHeight="1" x14ac:dyDescent="0.2">
      <c r="A8" s="22" t="s">
        <v>44</v>
      </c>
    </row>
    <row r="9" spans="1:1" ht="11.25" customHeight="1" x14ac:dyDescent="0.2">
      <c r="A9" s="22" t="s">
        <v>45</v>
      </c>
    </row>
    <row r="10" spans="1:1" x14ac:dyDescent="0.2">
      <c r="A10" s="22"/>
    </row>
    <row r="11" spans="1:1" x14ac:dyDescent="0.2">
      <c r="A11" s="20" t="s">
        <v>29</v>
      </c>
    </row>
    <row r="12" spans="1:1" ht="11.25" customHeight="1" x14ac:dyDescent="0.2">
      <c r="A12" s="22" t="s">
        <v>37</v>
      </c>
    </row>
    <row r="13" spans="1:1" ht="11.25" customHeight="1" x14ac:dyDescent="0.2">
      <c r="A13" s="22"/>
    </row>
    <row r="14" spans="1:1" ht="11.25" customHeight="1" x14ac:dyDescent="0.2">
      <c r="A14" s="20" t="s">
        <v>30</v>
      </c>
    </row>
    <row r="15" spans="1:1" ht="27.95" customHeight="1" x14ac:dyDescent="0.2">
      <c r="A15" s="23" t="s">
        <v>35</v>
      </c>
    </row>
    <row r="16" spans="1:1" ht="14.1" customHeight="1" x14ac:dyDescent="0.2">
      <c r="A16" s="23" t="s">
        <v>33</v>
      </c>
    </row>
    <row r="17" spans="1:1" x14ac:dyDescent="0.2">
      <c r="A17" s="22"/>
    </row>
  </sheetData>
  <sheetProtection algorithmName="SHA-512" hashValue="ca2Y1tnxwemJHcChrIwdg7jHrOtQIkVG47yDIKP1FPu+8gOl7R429pw6qmy/7RKP9Wy9KLUptXXhlACI/So4DQ==" saltValue="00GZUTsguAqeHb0I138Qt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EAI</vt:lpstr>
      <vt:lpstr>Instructivo_EAI</vt:lpstr>
      <vt:lpstr>CRI</vt:lpstr>
      <vt:lpstr>Instructivo_CRI</vt:lpstr>
      <vt:lpstr>CFF</vt:lpstr>
      <vt:lpstr>Instructivo_CFF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2017-03-30T22:07:26Z</cp:lastPrinted>
  <dcterms:created xsi:type="dcterms:W3CDTF">2012-12-11T20:48:19Z</dcterms:created>
  <dcterms:modified xsi:type="dcterms:W3CDTF">2017-10-16T15:08:11Z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