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firstSheet="1" activeTab="4" xr2:uid="{00000000-000D-0000-FFFF-FFFF00000000}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E19" i="4"/>
  <c r="E16" i="4" s="1"/>
  <c r="D19" i="4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C7" i="4"/>
  <c r="B7" i="4"/>
  <c r="G6" i="4"/>
  <c r="G5" i="4"/>
  <c r="D4" i="4"/>
  <c r="C4" i="4"/>
  <c r="B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H43" i="3" s="1"/>
  <c r="D43" i="3"/>
  <c r="C43" i="3"/>
  <c r="C42" i="3" s="1"/>
  <c r="D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F5" i="3" s="1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D5" i="3" s="1"/>
  <c r="D79" i="3" s="1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D5" i="2"/>
  <c r="D26" i="2" s="1"/>
  <c r="C5" i="2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D79" i="1" s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B27" i="4"/>
  <c r="H16" i="3"/>
  <c r="H53" i="1"/>
  <c r="H43" i="1"/>
  <c r="H33" i="1"/>
  <c r="H23" i="1"/>
  <c r="D4" i="1"/>
  <c r="D154" i="1" s="1"/>
  <c r="F4" i="1"/>
  <c r="F79" i="1"/>
  <c r="C16" i="4"/>
  <c r="C27" i="4" s="1"/>
  <c r="C4" i="1"/>
  <c r="G4" i="1"/>
  <c r="G154" i="1" s="1"/>
  <c r="H13" i="1"/>
  <c r="H66" i="1"/>
  <c r="H70" i="1"/>
  <c r="C79" i="1"/>
  <c r="G79" i="1"/>
  <c r="H88" i="1"/>
  <c r="H98" i="1"/>
  <c r="H108" i="1"/>
  <c r="H118" i="1"/>
  <c r="H128" i="1"/>
  <c r="H132" i="1"/>
  <c r="C26" i="2"/>
  <c r="E26" i="2"/>
  <c r="C5" i="3"/>
  <c r="C79" i="3" s="1"/>
  <c r="G5" i="3"/>
  <c r="G79" i="3" s="1"/>
  <c r="F42" i="3"/>
  <c r="F79" i="3" s="1"/>
  <c r="H53" i="3"/>
  <c r="H62" i="3"/>
  <c r="H73" i="3"/>
  <c r="G7" i="4"/>
  <c r="E4" i="4"/>
  <c r="E27" i="4" s="1"/>
  <c r="G19" i="4"/>
  <c r="D16" i="4"/>
  <c r="D27" i="4" s="1"/>
  <c r="G16" i="4"/>
  <c r="E5" i="3"/>
  <c r="H6" i="3"/>
  <c r="H5" i="3" s="1"/>
  <c r="G16" i="2"/>
  <c r="G5" i="2"/>
  <c r="G26" i="2" s="1"/>
  <c r="E79" i="1"/>
  <c r="H80" i="1"/>
  <c r="H79" i="1" s="1"/>
  <c r="E4" i="1"/>
  <c r="H5" i="1"/>
  <c r="E42" i="3"/>
  <c r="G11" i="4"/>
  <c r="G4" i="4" s="1"/>
  <c r="G27" i="4" l="1"/>
  <c r="H4" i="1"/>
  <c r="H154" i="1" s="1"/>
  <c r="C154" i="1"/>
  <c r="H42" i="3"/>
  <c r="F154" i="1"/>
  <c r="H79" i="3"/>
  <c r="E154" i="1"/>
  <c r="E79" i="3"/>
</calcChain>
</file>

<file path=xl/sharedStrings.xml><?xml version="1.0" encoding="utf-8"?>
<sst xmlns="http://schemas.openxmlformats.org/spreadsheetml/2006/main" count="471" uniqueCount="330">
  <si>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</si>
  <si>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</si>
  <si>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</si>
  <si>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</si>
  <si>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</si>
  <si>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</si>
  <si>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</si>
  <si>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</si>
  <si>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</si>
  <si>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</si>
  <si>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</si>
  <si>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</si>
  <si>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</si>
  <si>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</si>
  <si>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</si>
  <si>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</si>
  <si>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</si>
  <si>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</si>
  <si>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</si>
  <si>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</si>
  <si>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</si>
  <si>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</si>
  <si>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</si>
  <si>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</si>
  <si>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</si>
  <si>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</si>
  <si>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</si>
  <si>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</si>
  <si>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</si>
  <si>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</si>
  <si>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</si>
  <si>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</si>
  <si>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</si>
  <si>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</si>
  <si>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</si>
  <si>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</si>
  <si>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</si>
  <si>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</si>
  <si>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</si>
  <si>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</si>
  <si>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</si>
  <si>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</si>
  <si>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</si>
  <si>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</si>
  <si>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</si>
  <si>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</si>
  <si>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</si>
  <si>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</si>
  <si>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</si>
  <si>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</si>
  <si>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</si>
  <si>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</si>
  <si>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</si>
  <si>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</si>
  <si>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</si>
  <si>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</si>
  <si>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</si>
  <si>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</si>
  <si>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</si>
  <si>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</si>
  <si>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</si>
  <si>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</si>
  <si>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</si>
  <si>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</si>
  <si>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</si>
  <si>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</si>
  <si>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</si>
  <si>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</si>
  <si>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</si>
  <si>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</si>
  <si>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</si>
  <si>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</si>
  <si>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</si>
  <si>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</si>
  <si>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</si>
  <si>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</si>
  <si>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</si>
  <si>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</si>
  <si>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</si>
  <si>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</si>
  <si>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</si>
  <si>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</si>
  <si>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</si>
  <si>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</si>
  <si>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</si>
  <si>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</si>
  <si>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</si>
  <si>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</si>
  <si>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</si>
  <si>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</si>
  <si>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</si>
  <si>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</si>
  <si>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</si>
  <si>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</si>
  <si>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</si>
  <si>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</si>
  <si>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</si>
  <si>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</si>
  <si>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</si>
  <si>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</si>
  <si>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</si>
  <si>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</si>
  <si>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</si>
  <si>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</si>
  <si>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</si>
  <si>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</si>
  <si>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</si>
  <si>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</si>
  <si>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</si>
  <si>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</si>
  <si>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</si>
  <si>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</si>
  <si>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</si>
  <si>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</si>
  <si>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</si>
  <si>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</si>
  <si>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</si>
  <si>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</si>
  <si>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</si>
  <si>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</si>
  <si>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</si>
  <si>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</si>
  <si>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</si>
  <si>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</si>
  <si>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</si>
  <si>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</si>
  <si>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</si>
  <si>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</si>
  <si>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</si>
  <si>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</si>
  <si>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</si>
  <si>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</si>
  <si>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</si>
  <si>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</si>
  <si>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</si>
  <si>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</si>
  <si>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</si>
  <si>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</si>
  <si>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</si>
  <si>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</si>
  <si>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</si>
  <si>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</si>
  <si>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</si>
  <si>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</si>
  <si>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</si>
  <si>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</si>
  <si>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</si>
  <si>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</si>
  <si>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</si>
  <si>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</si>
  <si>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</si>
  <si>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</si>
  <si>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</si>
  <si>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</si>
  <si>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</si>
  <si>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</si>
  <si>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</si>
  <si>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</si>
  <si>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</si>
  <si>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</si>
  <si>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</si>
  <si>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</si>
  <si>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</si>
  <si>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</si>
  <si>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</si>
  <si>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</si>
  <si>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</si>
  <si>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</si>
  <si>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</si>
  <si>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</si>
  <si>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</si>
  <si>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</si>
  <si>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</si>
  <si>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</si>
  <si>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</si>
  <si>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</si>
  <si>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</si>
  <si>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</si>
  <si>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</si>
  <si>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</si>
  <si>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</si>
  <si>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</si>
  <si>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</si>
  <si>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</si>
  <si>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</si>
  <si>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</si>
  <si>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</si>
  <si>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</si>
  <si>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</si>
  <si>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</si>
  <si>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</si>
  <si>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</si>
  <si>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</si>
  <si>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</si>
  <si>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</si>
  <si>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</si>
  <si>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</si>
  <si>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</si>
  <si>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</si>
  <si>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</si>
  <si>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</si>
  <si>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</si>
  <si>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</si>
  <si>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</si>
  <si>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</si>
  <si>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</si>
  <si>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</si>
  <si>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</si>
  <si>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</si>
  <si>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</si>
  <si>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</si>
  <si>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</si>
  <si>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</si>
  <si>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</si>
  <si>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</si>
  <si>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</si>
  <si>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</si>
  <si>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</si>
  <si>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</si>
  <si>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</si>
  <si>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</si>
  <si>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</si>
  <si>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</si>
  <si>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</si>
  <si>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</si>
  <si>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</si>
  <si>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</si>
  <si>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</si>
  <si>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</si>
  <si>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</si>
  <si>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</si>
  <si>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</si>
  <si>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</si>
  <si>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</si>
  <si>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</si>
  <si>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</si>
  <si>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</si>
  <si>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</si>
  <si>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</si>
  <si>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</si>
  <si>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</si>
  <si>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</si>
  <si>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</si>
  <si>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</si>
  <si>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</si>
  <si>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</si>
  <si>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</si>
  <si>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</si>
  <si>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</si>
  <si>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</si>
  <si>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</si>
  <si>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</si>
  <si>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</si>
  <si>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</si>
  <si>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</si>
  <si>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</si>
  <si>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</si>
  <si>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</si>
  <si>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</si>
  <si>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</si>
  <si>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</si>
  <si>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</si>
  <si>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</si>
  <si>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</si>
  <si>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</si>
  <si>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</si>
  <si>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</si>
  <si>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</si>
  <si>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</si>
  <si>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</si>
  <si>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</si>
  <si>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</si>
  <si>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</si>
  <si>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</si>
  <si>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</si>
  <si>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</si>
  <si>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</si>
  <si>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</si>
  <si>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</si>
  <si>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</si>
  <si>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</si>
  <si>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</si>
  <si>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</si>
  <si>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</si>
  <si>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</si>
  <si>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</si>
  <si>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</si>
  <si>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</si>
  <si>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</si>
  <si>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</si>
  <si>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</si>
  <si>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</si>
  <si>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</si>
  <si>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</si>
  <si>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</si>
  <si>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</si>
  <si>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</si>
  <si>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</si>
  <si>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</si>
  <si>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</si>
  <si>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</si>
  <si>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</si>
  <si>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</si>
  <si>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</si>
  <si>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</si>
  <si>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</si>
  <si>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</si>
  <si>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</si>
  <si>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</si>
  <si>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</si>
  <si>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</si>
  <si>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</si>
  <si>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</si>
  <si>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</si>
  <si>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</si>
  <si>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</si>
  <si>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</si>
  <si>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</si>
  <si>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</si>
  <si>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</si>
  <si>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</si>
  <si>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</si>
  <si>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</si>
  <si>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</si>
  <si>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</si>
  <si>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</si>
  <si>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31 de Diciembre de 2017
PESOS</t>
  </si>
  <si>
    <t>SISTEMA DE AGUA POTABLE Y ALCANTARILLADO MUNICIPAL DE VALLE DE SANTIAGO
Estado Analítico del Ejercicio del Presupuesto de Egresos Detallado - LDF
Clasificación Administrativa
al 31 de Diciembre de 2017
PESOS</t>
  </si>
  <si>
    <t>SISTEMA DE AGUA POTABLE Y ALCANTARILLADO MUNICIPAL DE VALLE DE SANTIAGO
Estado Analítico del Ejercicio del Presupuesto de Egresos Detallado - LDF
Clasificación Funcional (Finalidad y Función)
al 31 de Diciembre de 2017
PESOS</t>
  </si>
  <si>
    <t>SISTEMA DE AGUA POTABLE Y ALCANTARILLADO MUNICIPAL DE VALLE DE SANTIAGO
Estado Analítico del Ejercicio del Presupuesto de Egresos Detallado - LDF
Clasificación de Servicios Personales por Categoría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</si>
</sst>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39479682.280000009</v>
      </c>
      <c r="D4" s="5">
        <f t="shared" ref="D4:H4" si="0">D5+D13+D23+D33+D43+D53+D57+D66+D70</f>
        <v>1111841.5099999998</v>
      </c>
      <c r="E4" s="5">
        <f t="shared" si="0"/>
        <v>40591523.789999999</v>
      </c>
      <c r="F4" s="5">
        <f t="shared" si="0"/>
        <v>37112514.230000004</v>
      </c>
      <c r="G4" s="5">
        <f t="shared" si="0"/>
        <v>37002443.270000003</v>
      </c>
      <c r="H4" s="5">
        <f t="shared" si="0"/>
        <v>3479009.5599999982</v>
      </c>
    </row>
    <row r="5" spans="1:8">
      <c r="A5" s="56" t="s">
        <v>9</v>
      </c>
      <c r="B5" s="57"/>
      <c r="C5" s="6">
        <f>SUM(C6:C12)</f>
        <v>19765513.16</v>
      </c>
      <c r="D5" s="6">
        <f t="shared" ref="D5:H5" si="1">SUM(D6:D12)</f>
        <v>294465.09999999998</v>
      </c>
      <c r="E5" s="6">
        <f t="shared" si="1"/>
        <v>20059978.260000002</v>
      </c>
      <c r="F5" s="6">
        <f t="shared" si="1"/>
        <v>18871082.440000001</v>
      </c>
      <c r="G5" s="6">
        <f t="shared" si="1"/>
        <v>18861833.310000002</v>
      </c>
      <c r="H5" s="6">
        <f t="shared" si="1"/>
        <v>1188895.82</v>
      </c>
    </row>
    <row r="6" spans="1:8">
      <c r="A6" s="35" t="s">
        <v>148</v>
      </c>
      <c r="B6" s="36" t="s">
        <v>10</v>
      </c>
      <c r="C6" s="7">
        <v>12455857.99</v>
      </c>
      <c r="D6" s="7">
        <v>61188.31</v>
      </c>
      <c r="E6" s="7">
        <f>C6+D6</f>
        <v>12517046.300000001</v>
      </c>
      <c r="F6" s="7">
        <v>11845777.810000001</v>
      </c>
      <c r="G6" s="7">
        <v>11845777.810000001</v>
      </c>
      <c r="H6" s="7">
        <f>E6-F6</f>
        <v>671268.49000000022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>
        <v>3583400.69</v>
      </c>
      <c r="D8" s="7">
        <v>-48711.24</v>
      </c>
      <c r="E8" s="7">
        <f t="shared" si="2"/>
        <v>3534689.4499999997</v>
      </c>
      <c r="F8" s="7">
        <v>3255006.87</v>
      </c>
      <c r="G8" s="7">
        <v>3255006.87</v>
      </c>
      <c r="H8" s="7">
        <f t="shared" si="3"/>
        <v>279682.57999999961</v>
      </c>
    </row>
    <row r="9" spans="1:8">
      <c r="A9" s="35" t="s">
        <v>151</v>
      </c>
      <c r="B9" s="36" t="s">
        <v>13</v>
      </c>
      <c r="C9" s="7">
        <v>2831202</v>
      </c>
      <c r="D9" s="7">
        <v>-18703.07</v>
      </c>
      <c r="E9" s="7">
        <f t="shared" si="2"/>
        <v>2812498.93</v>
      </c>
      <c r="F9" s="7">
        <v>2696442.69</v>
      </c>
      <c r="G9" s="7">
        <v>2696442.69</v>
      </c>
      <c r="H9" s="7">
        <f t="shared" si="3"/>
        <v>116056.24000000022</v>
      </c>
    </row>
    <row r="10" spans="1:8">
      <c r="A10" s="35" t="s">
        <v>152</v>
      </c>
      <c r="B10" s="36" t="s">
        <v>14</v>
      </c>
      <c r="C10" s="7">
        <v>760800</v>
      </c>
      <c r="D10" s="7">
        <v>296665.09999999998</v>
      </c>
      <c r="E10" s="7">
        <f t="shared" si="2"/>
        <v>1057465.1000000001</v>
      </c>
      <c r="F10" s="7">
        <v>955265.14</v>
      </c>
      <c r="G10" s="7">
        <v>946016.01</v>
      </c>
      <c r="H10" s="7">
        <f t="shared" si="3"/>
        <v>102199.96000000008</v>
      </c>
    </row>
    <row r="11" spans="1:8">
      <c r="A11" s="35" t="s">
        <v>153</v>
      </c>
      <c r="B11" s="36" t="s">
        <v>15</v>
      </c>
      <c r="C11" s="7">
        <v>14500</v>
      </c>
      <c r="D11" s="7">
        <v>900</v>
      </c>
      <c r="E11" s="7">
        <f t="shared" si="2"/>
        <v>15400</v>
      </c>
      <c r="F11" s="7">
        <v>0</v>
      </c>
      <c r="G11" s="7">
        <v>0</v>
      </c>
      <c r="H11" s="7">
        <f t="shared" si="3"/>
        <v>15400</v>
      </c>
    </row>
    <row r="12" spans="1:8">
      <c r="A12" s="35" t="s">
        <v>154</v>
      </c>
      <c r="B12" s="36" t="s">
        <v>16</v>
      </c>
      <c r="C12" s="7">
        <v>119752.48</v>
      </c>
      <c r="D12" s="7">
        <v>3126</v>
      </c>
      <c r="E12" s="7">
        <f t="shared" si="2"/>
        <v>122878.48</v>
      </c>
      <c r="F12" s="7">
        <v>118589.93</v>
      </c>
      <c r="G12" s="7">
        <v>118589.93</v>
      </c>
      <c r="H12" s="7">
        <f t="shared" si="3"/>
        <v>4288.5500000000029</v>
      </c>
    </row>
    <row r="13" spans="1:8">
      <c r="A13" s="56" t="s">
        <v>17</v>
      </c>
      <c r="B13" s="57"/>
      <c r="C13" s="6">
        <f>SUM(C14:C22)</f>
        <v>3950056.0500000003</v>
      </c>
      <c r="D13" s="6">
        <f t="shared" ref="D13:G13" si="4">SUM(D14:D22)</f>
        <v>-47122.99000000002</v>
      </c>
      <c r="E13" s="6">
        <f t="shared" si="4"/>
        <v>3902933.0599999996</v>
      </c>
      <c r="F13" s="6">
        <f t="shared" si="4"/>
        <v>3385088.6399999997</v>
      </c>
      <c r="G13" s="6">
        <f t="shared" si="4"/>
        <v>3349960.66</v>
      </c>
      <c r="H13" s="6">
        <f t="shared" si="3"/>
        <v>517844.41999999993</v>
      </c>
    </row>
    <row r="14" spans="1:8">
      <c r="A14" s="35" t="s">
        <v>155</v>
      </c>
      <c r="B14" s="36" t="s">
        <v>18</v>
      </c>
      <c r="C14" s="7">
        <v>273395.40000000002</v>
      </c>
      <c r="D14" s="7">
        <v>-46414</v>
      </c>
      <c r="E14" s="7">
        <f t="shared" ref="E14:E22" si="5">C14+D14</f>
        <v>226981.40000000002</v>
      </c>
      <c r="F14" s="7">
        <v>176049.78</v>
      </c>
      <c r="G14" s="7">
        <v>176049.78</v>
      </c>
      <c r="H14" s="7">
        <f t="shared" si="3"/>
        <v>50931.620000000024</v>
      </c>
    </row>
    <row r="15" spans="1:8">
      <c r="A15" s="35" t="s">
        <v>156</v>
      </c>
      <c r="B15" s="36" t="s">
        <v>19</v>
      </c>
      <c r="C15" s="7">
        <v>33165.300000000003</v>
      </c>
      <c r="D15" s="7">
        <v>15500</v>
      </c>
      <c r="E15" s="7">
        <f t="shared" si="5"/>
        <v>48665.3</v>
      </c>
      <c r="F15" s="7">
        <v>31612.04</v>
      </c>
      <c r="G15" s="7">
        <v>31113.78</v>
      </c>
      <c r="H15" s="7">
        <f t="shared" si="3"/>
        <v>17053.260000000002</v>
      </c>
    </row>
    <row r="16" spans="1:8">
      <c r="A16" s="35" t="s">
        <v>157</v>
      </c>
      <c r="B16" s="36" t="s">
        <v>20</v>
      </c>
      <c r="C16" s="7">
        <v>465989.4</v>
      </c>
      <c r="D16" s="7">
        <v>51000</v>
      </c>
      <c r="E16" s="7">
        <f t="shared" si="5"/>
        <v>516989.4</v>
      </c>
      <c r="F16" s="7">
        <v>504503</v>
      </c>
      <c r="G16" s="7">
        <v>504503</v>
      </c>
      <c r="H16" s="7">
        <f t="shared" si="3"/>
        <v>12486.400000000023</v>
      </c>
    </row>
    <row r="17" spans="1:8">
      <c r="A17" s="35" t="s">
        <v>158</v>
      </c>
      <c r="B17" s="36" t="s">
        <v>21</v>
      </c>
      <c r="C17" s="7">
        <v>1351658.68</v>
      </c>
      <c r="D17" s="7">
        <v>-234743.88</v>
      </c>
      <c r="E17" s="7">
        <f t="shared" si="5"/>
        <v>1116914.7999999998</v>
      </c>
      <c r="F17" s="7">
        <v>1075585.93</v>
      </c>
      <c r="G17" s="7">
        <v>1075437.6599999999</v>
      </c>
      <c r="H17" s="7">
        <f t="shared" si="3"/>
        <v>41328.869999999879</v>
      </c>
    </row>
    <row r="18" spans="1:8">
      <c r="A18" s="35" t="s">
        <v>159</v>
      </c>
      <c r="B18" s="36" t="s">
        <v>22</v>
      </c>
      <c r="C18" s="7">
        <v>352100</v>
      </c>
      <c r="D18" s="7">
        <v>-27000</v>
      </c>
      <c r="E18" s="7">
        <f t="shared" si="5"/>
        <v>325100</v>
      </c>
      <c r="F18" s="7">
        <v>231578.63</v>
      </c>
      <c r="G18" s="7">
        <v>224753.63</v>
      </c>
      <c r="H18" s="7">
        <f t="shared" si="3"/>
        <v>93521.37</v>
      </c>
    </row>
    <row r="19" spans="1:8">
      <c r="A19" s="35" t="s">
        <v>160</v>
      </c>
      <c r="B19" s="36" t="s">
        <v>23</v>
      </c>
      <c r="C19" s="7">
        <v>1016912.46</v>
      </c>
      <c r="D19" s="7">
        <v>209254.36</v>
      </c>
      <c r="E19" s="7">
        <f t="shared" si="5"/>
        <v>1226166.8199999998</v>
      </c>
      <c r="F19" s="7">
        <v>1056003.92</v>
      </c>
      <c r="G19" s="7">
        <v>1028347.47</v>
      </c>
      <c r="H19" s="7">
        <f t="shared" si="3"/>
        <v>170162.89999999991</v>
      </c>
    </row>
    <row r="20" spans="1:8">
      <c r="A20" s="35" t="s">
        <v>161</v>
      </c>
      <c r="B20" s="36" t="s">
        <v>24</v>
      </c>
      <c r="C20" s="7">
        <v>297500</v>
      </c>
      <c r="D20" s="7">
        <v>-39067.919999999998</v>
      </c>
      <c r="E20" s="7">
        <f t="shared" si="5"/>
        <v>258432.08000000002</v>
      </c>
      <c r="F20" s="7">
        <v>237341.54</v>
      </c>
      <c r="G20" s="7">
        <v>237341.54</v>
      </c>
      <c r="H20" s="7">
        <f t="shared" si="3"/>
        <v>21090.540000000008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159334.81</v>
      </c>
      <c r="D22" s="7">
        <v>24348.45</v>
      </c>
      <c r="E22" s="7">
        <f t="shared" si="5"/>
        <v>183683.26</v>
      </c>
      <c r="F22" s="7">
        <v>72413.8</v>
      </c>
      <c r="G22" s="7">
        <v>72413.8</v>
      </c>
      <c r="H22" s="7">
        <f t="shared" si="3"/>
        <v>111269.46</v>
      </c>
    </row>
    <row r="23" spans="1:8">
      <c r="A23" s="56" t="s">
        <v>27</v>
      </c>
      <c r="B23" s="57"/>
      <c r="C23" s="6">
        <f>SUM(C24:C32)</f>
        <v>15213718.080000002</v>
      </c>
      <c r="D23" s="6">
        <f t="shared" ref="D23:G23" si="6">SUM(D24:D32)</f>
        <v>-1297677.5799999998</v>
      </c>
      <c r="E23" s="6">
        <f t="shared" si="6"/>
        <v>13916040.5</v>
      </c>
      <c r="F23" s="6">
        <f t="shared" si="6"/>
        <v>12658494.900000002</v>
      </c>
      <c r="G23" s="6">
        <f t="shared" si="6"/>
        <v>12592801.050000001</v>
      </c>
      <c r="H23" s="6">
        <f t="shared" si="3"/>
        <v>1257545.5999999978</v>
      </c>
    </row>
    <row r="24" spans="1:8">
      <c r="A24" s="35" t="s">
        <v>164</v>
      </c>
      <c r="B24" s="36" t="s">
        <v>28</v>
      </c>
      <c r="C24" s="7">
        <v>6481592.54</v>
      </c>
      <c r="D24" s="7">
        <v>497046.97</v>
      </c>
      <c r="E24" s="7">
        <f t="shared" ref="E24:E32" si="7">C24+D24</f>
        <v>6978639.5099999998</v>
      </c>
      <c r="F24" s="7">
        <v>6817211.9800000004</v>
      </c>
      <c r="G24" s="7">
        <v>6817211.9800000004</v>
      </c>
      <c r="H24" s="7">
        <f t="shared" si="3"/>
        <v>161427.52999999933</v>
      </c>
    </row>
    <row r="25" spans="1:8">
      <c r="A25" s="35" t="s">
        <v>165</v>
      </c>
      <c r="B25" s="36" t="s">
        <v>29</v>
      </c>
      <c r="C25" s="7">
        <v>89500</v>
      </c>
      <c r="D25" s="7">
        <v>6455.56</v>
      </c>
      <c r="E25" s="7">
        <f t="shared" si="7"/>
        <v>95955.56</v>
      </c>
      <c r="F25" s="7">
        <v>88455.56</v>
      </c>
      <c r="G25" s="7">
        <v>88455.56</v>
      </c>
      <c r="H25" s="7">
        <f t="shared" si="3"/>
        <v>7500</v>
      </c>
    </row>
    <row r="26" spans="1:8">
      <c r="A26" s="35" t="s">
        <v>166</v>
      </c>
      <c r="B26" s="36" t="s">
        <v>30</v>
      </c>
      <c r="C26" s="7">
        <v>1638159.99</v>
      </c>
      <c r="D26" s="7">
        <v>-818988.32</v>
      </c>
      <c r="E26" s="7">
        <f t="shared" si="7"/>
        <v>819171.67</v>
      </c>
      <c r="F26" s="7">
        <v>702366.07</v>
      </c>
      <c r="G26" s="7">
        <v>664791.06999999995</v>
      </c>
      <c r="H26" s="7">
        <f t="shared" si="3"/>
        <v>116805.60000000009</v>
      </c>
    </row>
    <row r="27" spans="1:8">
      <c r="A27" s="35" t="s">
        <v>167</v>
      </c>
      <c r="B27" s="36" t="s">
        <v>31</v>
      </c>
      <c r="C27" s="7">
        <v>57150</v>
      </c>
      <c r="D27" s="7">
        <v>4458</v>
      </c>
      <c r="E27" s="7">
        <f t="shared" si="7"/>
        <v>61608</v>
      </c>
      <c r="F27" s="7">
        <v>31077.61</v>
      </c>
      <c r="G27" s="7">
        <v>31077.61</v>
      </c>
      <c r="H27" s="7">
        <f t="shared" si="3"/>
        <v>30530.39</v>
      </c>
    </row>
    <row r="28" spans="1:8">
      <c r="A28" s="35" t="s">
        <v>168</v>
      </c>
      <c r="B28" s="36" t="s">
        <v>32</v>
      </c>
      <c r="C28" s="7">
        <v>3202500</v>
      </c>
      <c r="D28" s="7">
        <v>514447.84</v>
      </c>
      <c r="E28" s="7">
        <f t="shared" si="7"/>
        <v>3716947.84</v>
      </c>
      <c r="F28" s="7">
        <v>2993670.81</v>
      </c>
      <c r="G28" s="7">
        <v>2990762.87</v>
      </c>
      <c r="H28" s="7">
        <f t="shared" si="3"/>
        <v>723277.0299999998</v>
      </c>
    </row>
    <row r="29" spans="1:8">
      <c r="A29" s="35" t="s">
        <v>169</v>
      </c>
      <c r="B29" s="36" t="s">
        <v>33</v>
      </c>
      <c r="C29" s="7">
        <v>26850.65</v>
      </c>
      <c r="D29" s="7">
        <v>0</v>
      </c>
      <c r="E29" s="7">
        <f t="shared" si="7"/>
        <v>26850.65</v>
      </c>
      <c r="F29" s="7">
        <v>12336.9</v>
      </c>
      <c r="G29" s="7">
        <v>12336.9</v>
      </c>
      <c r="H29" s="7">
        <f t="shared" si="3"/>
        <v>14513.750000000002</v>
      </c>
    </row>
    <row r="30" spans="1:8">
      <c r="A30" s="35" t="s">
        <v>170</v>
      </c>
      <c r="B30" s="36" t="s">
        <v>34</v>
      </c>
      <c r="C30" s="7">
        <v>15000</v>
      </c>
      <c r="D30" s="7">
        <v>0</v>
      </c>
      <c r="E30" s="7">
        <f t="shared" si="7"/>
        <v>15000</v>
      </c>
      <c r="F30" s="7">
        <v>7290.22</v>
      </c>
      <c r="G30" s="7">
        <v>6667.59</v>
      </c>
      <c r="H30" s="7">
        <f t="shared" si="3"/>
        <v>7709.78</v>
      </c>
    </row>
    <row r="31" spans="1:8">
      <c r="A31" s="35" t="s">
        <v>171</v>
      </c>
      <c r="B31" s="36" t="s">
        <v>35</v>
      </c>
      <c r="C31" s="7">
        <v>89959.89</v>
      </c>
      <c r="D31" s="7">
        <v>0</v>
      </c>
      <c r="E31" s="7">
        <f t="shared" si="7"/>
        <v>89959.89</v>
      </c>
      <c r="F31" s="7">
        <v>71160.75</v>
      </c>
      <c r="G31" s="7">
        <v>69841.47</v>
      </c>
      <c r="H31" s="7">
        <f t="shared" si="3"/>
        <v>18799.14</v>
      </c>
    </row>
    <row r="32" spans="1:8">
      <c r="A32" s="35" t="s">
        <v>172</v>
      </c>
      <c r="B32" s="36" t="s">
        <v>36</v>
      </c>
      <c r="C32" s="7">
        <v>3613005.01</v>
      </c>
      <c r="D32" s="7">
        <v>-1501097.63</v>
      </c>
      <c r="E32" s="7">
        <f t="shared" si="7"/>
        <v>2111907.38</v>
      </c>
      <c r="F32" s="7">
        <v>1934925</v>
      </c>
      <c r="G32" s="7">
        <v>1911656</v>
      </c>
      <c r="H32" s="7">
        <f t="shared" si="3"/>
        <v>176982.37999999989</v>
      </c>
    </row>
    <row r="33" spans="1:8">
      <c r="A33" s="56" t="s">
        <v>37</v>
      </c>
      <c r="B33" s="57"/>
      <c r="C33" s="6">
        <f>SUM(C34:C42)</f>
        <v>244500</v>
      </c>
      <c r="D33" s="6">
        <f t="shared" ref="D33:G33" si="8">SUM(D34:D42)</f>
        <v>-34742.85</v>
      </c>
      <c r="E33" s="6">
        <f t="shared" si="8"/>
        <v>209757.15</v>
      </c>
      <c r="F33" s="6">
        <f t="shared" si="8"/>
        <v>172016</v>
      </c>
      <c r="G33" s="6">
        <f t="shared" si="8"/>
        <v>172016</v>
      </c>
      <c r="H33" s="6">
        <f t="shared" si="3"/>
        <v>37741.149999999994</v>
      </c>
    </row>
    <row r="34" spans="1:8">
      <c r="A34" s="35" t="s">
        <v>173</v>
      </c>
      <c r="B34" s="36" t="s">
        <v>38</v>
      </c>
      <c r="C34" s="7">
        <v>46000</v>
      </c>
      <c r="D34" s="7">
        <v>-24000</v>
      </c>
      <c r="E34" s="7">
        <f t="shared" ref="E34:E42" si="9">C34+D34</f>
        <v>22000</v>
      </c>
      <c r="F34" s="7">
        <v>21600</v>
      </c>
      <c r="G34" s="7">
        <v>21600</v>
      </c>
      <c r="H34" s="7">
        <f t="shared" si="3"/>
        <v>400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198500</v>
      </c>
      <c r="D37" s="7">
        <v>-10742.85</v>
      </c>
      <c r="E37" s="7">
        <f t="shared" si="9"/>
        <v>187757.15</v>
      </c>
      <c r="F37" s="7">
        <v>150416</v>
      </c>
      <c r="G37" s="7">
        <v>150416</v>
      </c>
      <c r="H37" s="7">
        <f t="shared" si="3"/>
        <v>37341.149999999994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205894.99</v>
      </c>
      <c r="D43" s="6">
        <f t="shared" ref="D43:G43" si="10">SUM(D44:D52)</f>
        <v>1257385.3599999999</v>
      </c>
      <c r="E43" s="6">
        <f t="shared" si="10"/>
        <v>1463280.35</v>
      </c>
      <c r="F43" s="6">
        <f t="shared" si="10"/>
        <v>1085404.97</v>
      </c>
      <c r="G43" s="6">
        <f t="shared" si="10"/>
        <v>1085404.97</v>
      </c>
      <c r="H43" s="6">
        <f t="shared" si="3"/>
        <v>377875.38000000012</v>
      </c>
    </row>
    <row r="44" spans="1:8">
      <c r="A44" s="35" t="s">
        <v>180</v>
      </c>
      <c r="B44" s="36" t="s">
        <v>48</v>
      </c>
      <c r="C44" s="7">
        <v>58989.54</v>
      </c>
      <c r="D44" s="7">
        <v>91905.38</v>
      </c>
      <c r="E44" s="7">
        <f t="shared" ref="E44:E52" si="11">C44+D44</f>
        <v>150894.92000000001</v>
      </c>
      <c r="F44" s="7">
        <v>572905.16</v>
      </c>
      <c r="G44" s="7">
        <v>572905.16</v>
      </c>
      <c r="H44" s="7">
        <f t="shared" si="3"/>
        <v>-422010.24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91892.45</v>
      </c>
      <c r="D47" s="7">
        <v>244743.31</v>
      </c>
      <c r="E47" s="7">
        <f t="shared" si="11"/>
        <v>336635.76</v>
      </c>
      <c r="F47" s="7">
        <v>306700</v>
      </c>
      <c r="G47" s="7">
        <v>306700</v>
      </c>
      <c r="H47" s="7">
        <f t="shared" si="3"/>
        <v>29935.760000000009</v>
      </c>
    </row>
    <row r="48" spans="1:8">
      <c r="A48" s="35" t="s">
        <v>184</v>
      </c>
      <c r="B48" s="36" t="s">
        <v>52</v>
      </c>
      <c r="C48" s="7">
        <v>0</v>
      </c>
      <c r="D48" s="7">
        <v>35279.660000000003</v>
      </c>
      <c r="E48" s="7">
        <f t="shared" si="11"/>
        <v>35279.660000000003</v>
      </c>
      <c r="F48" s="7">
        <v>35279.660000000003</v>
      </c>
      <c r="G48" s="7">
        <v>35279.660000000003</v>
      </c>
      <c r="H48" s="7">
        <f t="shared" si="3"/>
        <v>0</v>
      </c>
    </row>
    <row r="49" spans="1:8">
      <c r="A49" s="35" t="s">
        <v>185</v>
      </c>
      <c r="B49" s="36" t="s">
        <v>53</v>
      </c>
      <c r="C49" s="7">
        <v>54013</v>
      </c>
      <c r="D49" s="7">
        <v>885457.01</v>
      </c>
      <c r="E49" s="7">
        <f t="shared" si="11"/>
        <v>939470.01</v>
      </c>
      <c r="F49" s="7">
        <v>170520.15</v>
      </c>
      <c r="G49" s="7">
        <v>170520.15</v>
      </c>
      <c r="H49" s="7">
        <f t="shared" si="3"/>
        <v>768949.86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>
        <v>1000</v>
      </c>
      <c r="D51" s="7">
        <v>0</v>
      </c>
      <c r="E51" s="7">
        <f t="shared" si="11"/>
        <v>1000</v>
      </c>
      <c r="F51" s="7">
        <v>0</v>
      </c>
      <c r="G51" s="7">
        <v>0</v>
      </c>
      <c r="H51" s="7">
        <f t="shared" si="3"/>
        <v>1000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100000</v>
      </c>
      <c r="D53" s="6">
        <f t="shared" ref="D53:G53" si="12">SUM(D54:D56)</f>
        <v>939534.47</v>
      </c>
      <c r="E53" s="6">
        <f t="shared" si="12"/>
        <v>1039534.47</v>
      </c>
      <c r="F53" s="6">
        <f t="shared" si="12"/>
        <v>940427.28</v>
      </c>
      <c r="G53" s="6">
        <f t="shared" si="12"/>
        <v>940427.28</v>
      </c>
      <c r="H53" s="6">
        <f t="shared" si="3"/>
        <v>99107.189999999944</v>
      </c>
    </row>
    <row r="54" spans="1:8">
      <c r="A54" s="35" t="s">
        <v>189</v>
      </c>
      <c r="B54" s="36" t="s">
        <v>58</v>
      </c>
      <c r="C54" s="7">
        <v>100000</v>
      </c>
      <c r="D54" s="7">
        <v>339152.83</v>
      </c>
      <c r="E54" s="7">
        <f t="shared" ref="E54:E56" si="13">C54+D54</f>
        <v>439152.83</v>
      </c>
      <c r="F54" s="7">
        <v>340045.64</v>
      </c>
      <c r="G54" s="7">
        <v>340045.64</v>
      </c>
      <c r="H54" s="7">
        <f t="shared" si="3"/>
        <v>99107.19</v>
      </c>
    </row>
    <row r="55" spans="1:8">
      <c r="A55" s="35" t="s">
        <v>190</v>
      </c>
      <c r="B55" s="36" t="s">
        <v>59</v>
      </c>
      <c r="C55" s="7">
        <v>0</v>
      </c>
      <c r="D55" s="7">
        <v>600381.64</v>
      </c>
      <c r="E55" s="7">
        <f t="shared" si="13"/>
        <v>600381.64</v>
      </c>
      <c r="F55" s="7">
        <v>600381.64</v>
      </c>
      <c r="G55" s="7">
        <v>600381.64</v>
      </c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39479682.280000009</v>
      </c>
      <c r="D154" s="8">
        <f t="shared" ref="D154:H154" si="42">D4+D79</f>
        <v>1111841.5099999998</v>
      </c>
      <c r="E154" s="8">
        <f t="shared" si="42"/>
        <v>40591523.789999999</v>
      </c>
      <c r="F154" s="8">
        <f t="shared" si="42"/>
        <v>37112514.230000004</v>
      </c>
      <c r="G154" s="8">
        <f t="shared" si="42"/>
        <v>37002443.270000003</v>
      </c>
      <c r="H154" s="8">
        <f t="shared" si="42"/>
        <v>3479009.5599999982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39479682.280000001</v>
      </c>
      <c r="C5" s="8">
        <f t="shared" ref="C5:G5" si="0">SUM(C6:C13)</f>
        <v>1111841.51</v>
      </c>
      <c r="D5" s="8">
        <f t="shared" si="0"/>
        <v>40591523.789999999</v>
      </c>
      <c r="E5" s="8">
        <f t="shared" si="0"/>
        <v>37112514.229999997</v>
      </c>
      <c r="F5" s="8">
        <f t="shared" si="0"/>
        <v>37002443.270000003</v>
      </c>
      <c r="G5" s="8">
        <f t="shared" si="0"/>
        <v>3479009.5600000042</v>
      </c>
    </row>
    <row r="6" spans="1:7">
      <c r="A6" s="18">
        <v>3112</v>
      </c>
      <c r="B6" s="9">
        <v>39479682.280000001</v>
      </c>
      <c r="C6" s="9">
        <v>0</v>
      </c>
      <c r="D6" s="9">
        <f>B6+C6</f>
        <v>39479682.280000001</v>
      </c>
      <c r="E6" s="9">
        <v>37112514.229999997</v>
      </c>
      <c r="F6" s="9">
        <v>37002443.270000003</v>
      </c>
      <c r="G6" s="9">
        <f>D6-E6</f>
        <v>2367168.0500000045</v>
      </c>
    </row>
    <row r="7" spans="1:7">
      <c r="A7" s="18">
        <v>3112</v>
      </c>
      <c r="B7" s="9">
        <v>0</v>
      </c>
      <c r="C7" s="9">
        <v>1111841.51</v>
      </c>
      <c r="D7" s="9">
        <f t="shared" ref="D7:D13" si="1">B7+C7</f>
        <v>1111841.51</v>
      </c>
      <c r="E7" s="9">
        <v>0</v>
      </c>
      <c r="F7" s="9">
        <v>0</v>
      </c>
      <c r="G7" s="9">
        <f t="shared" ref="G7:G13" si="2">D7-E7</f>
        <v>1111841.51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39479682.280000001</v>
      </c>
      <c r="C26" s="8">
        <f t="shared" ref="C26:G26" si="6">C5+C16</f>
        <v>1111841.51</v>
      </c>
      <c r="D26" s="8">
        <f t="shared" si="6"/>
        <v>40591523.789999999</v>
      </c>
      <c r="E26" s="8">
        <f t="shared" si="6"/>
        <v>37112514.229999997</v>
      </c>
      <c r="F26" s="8">
        <f t="shared" si="6"/>
        <v>37002443.270000003</v>
      </c>
      <c r="G26" s="8">
        <f t="shared" si="6"/>
        <v>3479009.5600000042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39479682.279999994</v>
      </c>
      <c r="D5" s="8">
        <f t="shared" ref="D5:H5" si="0">D6+D16+D25+D36</f>
        <v>1111841.5099999998</v>
      </c>
      <c r="E5" s="8">
        <f t="shared" si="0"/>
        <v>40591523.790000007</v>
      </c>
      <c r="F5" s="8">
        <f t="shared" si="0"/>
        <v>37112514.230000004</v>
      </c>
      <c r="G5" s="8">
        <f t="shared" si="0"/>
        <v>37002443.270000003</v>
      </c>
      <c r="H5" s="8">
        <f t="shared" si="0"/>
        <v>3479009.5600000019</v>
      </c>
    </row>
    <row r="6" spans="1:8" ht="12.75" customHeight="1">
      <c r="A6" s="58" t="s">
        <v>100</v>
      </c>
      <c r="B6" s="59"/>
      <c r="C6" s="8">
        <f>SUM(C7:C14)</f>
        <v>696567.65</v>
      </c>
      <c r="D6" s="8">
        <f t="shared" ref="D6:H6" si="1">SUM(D7:D14)</f>
        <v>-27622.81</v>
      </c>
      <c r="E6" s="8">
        <f t="shared" si="1"/>
        <v>668944.84</v>
      </c>
      <c r="F6" s="8">
        <f t="shared" si="1"/>
        <v>614450.94999999995</v>
      </c>
      <c r="G6" s="8">
        <f t="shared" si="1"/>
        <v>612118.53</v>
      </c>
      <c r="H6" s="8">
        <f t="shared" si="1"/>
        <v>54493.890000000014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>
        <v>696567.65</v>
      </c>
      <c r="D14" s="9">
        <v>-27622.81</v>
      </c>
      <c r="E14" s="9">
        <f t="shared" si="2"/>
        <v>668944.84</v>
      </c>
      <c r="F14" s="9">
        <v>614450.94999999995</v>
      </c>
      <c r="G14" s="9">
        <v>612118.53</v>
      </c>
      <c r="H14" s="9">
        <f t="shared" si="3"/>
        <v>54493.890000000014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38783114.629999995</v>
      </c>
      <c r="D16" s="8">
        <f t="shared" ref="D16:G16" si="4">SUM(D17:D23)</f>
        <v>1139464.3199999998</v>
      </c>
      <c r="E16" s="8">
        <f t="shared" si="4"/>
        <v>39922578.950000003</v>
      </c>
      <c r="F16" s="8">
        <f t="shared" si="4"/>
        <v>36498063.280000001</v>
      </c>
      <c r="G16" s="8">
        <f t="shared" si="4"/>
        <v>36390324.740000002</v>
      </c>
      <c r="H16" s="8">
        <f t="shared" si="3"/>
        <v>3424515.6700000018</v>
      </c>
    </row>
    <row r="17" spans="1:8">
      <c r="A17" s="46" t="s">
        <v>276</v>
      </c>
      <c r="B17" s="40" t="s">
        <v>110</v>
      </c>
      <c r="C17" s="9">
        <v>22028962.93</v>
      </c>
      <c r="D17" s="9">
        <v>-754106.4</v>
      </c>
      <c r="E17" s="9">
        <f>C17+D17</f>
        <v>21274856.530000001</v>
      </c>
      <c r="F17" s="9">
        <v>19938733.420000002</v>
      </c>
      <c r="G17" s="9">
        <v>19862438.960000001</v>
      </c>
      <c r="H17" s="9">
        <f t="shared" si="3"/>
        <v>1336123.1099999994</v>
      </c>
    </row>
    <row r="18" spans="1:8">
      <c r="A18" s="46" t="s">
        <v>277</v>
      </c>
      <c r="B18" s="40" t="s">
        <v>111</v>
      </c>
      <c r="C18" s="9">
        <v>16754151.699999999</v>
      </c>
      <c r="D18" s="9">
        <v>1893570.72</v>
      </c>
      <c r="E18" s="9">
        <f t="shared" ref="E18:E23" si="5">C18+D18</f>
        <v>18647722.419999998</v>
      </c>
      <c r="F18" s="9">
        <v>16559329.859999999</v>
      </c>
      <c r="G18" s="9">
        <v>16527885.779999999</v>
      </c>
      <c r="H18" s="9">
        <f t="shared" si="3"/>
        <v>2088392.5599999987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39479682.279999994</v>
      </c>
      <c r="D79" s="8">
        <f t="shared" ref="D79:H79" si="20">D5+D42</f>
        <v>1111841.5099999998</v>
      </c>
      <c r="E79" s="8">
        <f t="shared" si="20"/>
        <v>40591523.790000007</v>
      </c>
      <c r="F79" s="8">
        <f t="shared" si="20"/>
        <v>37112514.230000004</v>
      </c>
      <c r="G79" s="8">
        <f t="shared" si="20"/>
        <v>37002443.270000003</v>
      </c>
      <c r="H79" s="8">
        <f t="shared" si="20"/>
        <v>3479009.5600000019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topLeftCell="A10"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19765513.16</v>
      </c>
      <c r="C4" s="28">
        <f t="shared" ref="C4:G4" si="0">C5+C6+C7+C10+C11+C14</f>
        <v>294465.09999999998</v>
      </c>
      <c r="D4" s="28">
        <f t="shared" si="0"/>
        <v>20059978.260000002</v>
      </c>
      <c r="E4" s="28">
        <f t="shared" si="0"/>
        <v>18871082.440000001</v>
      </c>
      <c r="F4" s="28">
        <f t="shared" si="0"/>
        <v>18861833.309999999</v>
      </c>
      <c r="G4" s="28">
        <f t="shared" si="0"/>
        <v>1188895.8200000003</v>
      </c>
    </row>
    <row r="5" spans="1:7">
      <c r="A5" s="29" t="s">
        <v>135</v>
      </c>
      <c r="B5" s="9">
        <v>19765513.16</v>
      </c>
      <c r="C5" s="9">
        <v>294465.09999999998</v>
      </c>
      <c r="D5" s="8">
        <f>B5+C5</f>
        <v>20059978.260000002</v>
      </c>
      <c r="E5" s="9">
        <v>18871082.440000001</v>
      </c>
      <c r="F5" s="9">
        <v>18861833.309999999</v>
      </c>
      <c r="G5" s="8">
        <f>D5-E5</f>
        <v>1188895.8200000003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19765513.16</v>
      </c>
      <c r="C27" s="8">
        <f t="shared" ref="C27:G27" si="13">C4+C16</f>
        <v>294465.09999999998</v>
      </c>
      <c r="D27" s="8">
        <f t="shared" si="13"/>
        <v>20059978.260000002</v>
      </c>
      <c r="E27" s="8">
        <f t="shared" si="13"/>
        <v>18871082.440000001</v>
      </c>
      <c r="F27" s="8">
        <f t="shared" si="13"/>
        <v>18861833.309999999</v>
      </c>
      <c r="G27" s="8">
        <f t="shared" si="13"/>
        <v>1188895.8200000003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2017-04-18T18:51:15Z</cp:lastPrinted>
  <dcterms:created xsi:type="dcterms:W3CDTF">2017-01-11T17:22:36Z</dcterms:created>
  <dcterms:modified xsi:type="dcterms:W3CDTF">2018-02-16T18:33:17Z</dcterms:modified>
</cp:coreProperties>
</file>