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QUISICIONES\Desktop\3er trim 2018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15" i="4" l="1"/>
  <c r="H15" i="4" s="1"/>
  <c r="E14" i="4"/>
  <c r="H14" i="4" s="1"/>
  <c r="G54" i="4" l="1"/>
  <c r="F54" i="4"/>
  <c r="D54" i="4"/>
  <c r="H52" i="4"/>
  <c r="H48" i="4"/>
  <c r="H44" i="4"/>
  <c r="H42" i="4"/>
  <c r="H40" i="4"/>
  <c r="E52" i="4"/>
  <c r="E50" i="4"/>
  <c r="H50" i="4" s="1"/>
  <c r="E48" i="4"/>
  <c r="E46" i="4"/>
  <c r="H46" i="4" s="1"/>
  <c r="E44" i="4"/>
  <c r="E42" i="4"/>
  <c r="E40" i="4"/>
  <c r="C54" i="4"/>
  <c r="G32" i="4"/>
  <c r="F32" i="4"/>
  <c r="H30" i="4"/>
  <c r="E30" i="4"/>
  <c r="E29" i="4"/>
  <c r="H29" i="4" s="1"/>
  <c r="E28" i="4"/>
  <c r="H28" i="4" s="1"/>
  <c r="E27" i="4"/>
  <c r="E32" i="4" s="1"/>
  <c r="D32" i="4"/>
  <c r="C3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H54" i="4" l="1"/>
  <c r="H27" i="4"/>
  <c r="H32" i="4" s="1"/>
  <c r="E54" i="4"/>
  <c r="H18" i="4"/>
  <c r="E18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H11" i="6" s="1"/>
  <c r="E12" i="6"/>
  <c r="H12" i="6" s="1"/>
  <c r="H75" i="6"/>
  <c r="H74" i="6"/>
  <c r="H71" i="6"/>
  <c r="H70" i="6"/>
  <c r="H67" i="6"/>
  <c r="H66" i="6"/>
  <c r="H63" i="6"/>
  <c r="H62" i="6"/>
  <c r="H59" i="6"/>
  <c r="H58" i="6"/>
  <c r="H55" i="6"/>
  <c r="H51" i="6"/>
  <c r="H50" i="6"/>
  <c r="H46" i="6"/>
  <c r="H42" i="6"/>
  <c r="H39" i="6"/>
  <c r="H38" i="6"/>
  <c r="H35" i="6"/>
  <c r="E76" i="6"/>
  <c r="H76" i="6" s="1"/>
  <c r="E75" i="6"/>
  <c r="E74" i="6"/>
  <c r="E73" i="6"/>
  <c r="H73" i="6" s="1"/>
  <c r="E72" i="6"/>
  <c r="H72" i="6" s="1"/>
  <c r="E71" i="6"/>
  <c r="E70" i="6"/>
  <c r="E69" i="6"/>
  <c r="H69" i="6" s="1"/>
  <c r="E68" i="6"/>
  <c r="H68" i="6" s="1"/>
  <c r="E67" i="6"/>
  <c r="E66" i="6"/>
  <c r="E64" i="6"/>
  <c r="H64" i="6" s="1"/>
  <c r="E63" i="6"/>
  <c r="E62" i="6"/>
  <c r="E61" i="6"/>
  <c r="H61" i="6" s="1"/>
  <c r="E60" i="6"/>
  <c r="H60" i="6" s="1"/>
  <c r="E59" i="6"/>
  <c r="E58" i="6"/>
  <c r="E56" i="6"/>
  <c r="H56" i="6" s="1"/>
  <c r="E55" i="6"/>
  <c r="E54" i="6"/>
  <c r="H54" i="6" s="1"/>
  <c r="E52" i="6"/>
  <c r="H52" i="6" s="1"/>
  <c r="E51" i="6"/>
  <c r="E50" i="6"/>
  <c r="E49" i="6"/>
  <c r="H49" i="6" s="1"/>
  <c r="E48" i="6"/>
  <c r="H48" i="6" s="1"/>
  <c r="E47" i="6"/>
  <c r="H47" i="6" s="1"/>
  <c r="E46" i="6"/>
  <c r="E45" i="6"/>
  <c r="H45" i="6" s="1"/>
  <c r="E44" i="6"/>
  <c r="H44" i="6" s="1"/>
  <c r="E42" i="6"/>
  <c r="E41" i="6"/>
  <c r="H41" i="6" s="1"/>
  <c r="E40" i="6"/>
  <c r="H40" i="6" s="1"/>
  <c r="E39" i="6"/>
  <c r="E38" i="6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E65" i="6" s="1"/>
  <c r="H65" i="6" s="1"/>
  <c r="C57" i="6"/>
  <c r="E57" i="6" s="1"/>
  <c r="H57" i="6" s="1"/>
  <c r="C53" i="6"/>
  <c r="C43" i="6"/>
  <c r="C33" i="6"/>
  <c r="E33" i="6" s="1"/>
  <c r="C23" i="6"/>
  <c r="C13" i="6"/>
  <c r="C5" i="6"/>
  <c r="C42" i="5" l="1"/>
  <c r="E16" i="8"/>
  <c r="E53" i="6"/>
  <c r="H53" i="6" s="1"/>
  <c r="E43" i="6"/>
  <c r="H43" i="6"/>
  <c r="H33" i="6"/>
  <c r="E23" i="6"/>
  <c r="H23" i="6" s="1"/>
  <c r="F77" i="6"/>
  <c r="E13" i="6"/>
  <c r="H13" i="6" s="1"/>
  <c r="H36" i="5"/>
  <c r="H25" i="5"/>
  <c r="H16" i="5"/>
  <c r="H42" i="5" s="1"/>
  <c r="E36" i="5"/>
  <c r="H38" i="5"/>
  <c r="C77" i="6"/>
  <c r="H6" i="8"/>
  <c r="H16" i="8" s="1"/>
  <c r="E6" i="5"/>
  <c r="H13" i="5"/>
  <c r="H6" i="5" s="1"/>
  <c r="G77" i="6"/>
  <c r="D77" i="6"/>
  <c r="E5" i="6"/>
  <c r="D42" i="5"/>
  <c r="F42" i="5"/>
  <c r="G42" i="5"/>
  <c r="E25" i="5"/>
  <c r="E16" i="5"/>
  <c r="E42" i="5" l="1"/>
  <c r="E77" i="6"/>
  <c r="H5" i="6"/>
  <c r="H77" i="6" s="1"/>
</calcChain>
</file>

<file path=xl/sharedStrings.xml><?xml version="1.0" encoding="utf-8"?>
<sst xmlns="http://schemas.openxmlformats.org/spreadsheetml/2006/main" count="201" uniqueCount="143">
  <si>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</si>
  <si>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</si>
  <si>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</si>
  <si>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</si>
  <si>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</si>
  <si>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</si>
  <si>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</si>
  <si>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</si>
  <si>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</si>
  <si>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</si>
  <si>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</si>
  <si>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</si>
  <si>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</si>
  <si>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</si>
  <si>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</si>
  <si>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</si>
  <si>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</si>
  <si>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</si>
  <si>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</si>
  <si>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</si>
  <si>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</si>
  <si>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</si>
  <si>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</si>
  <si>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</si>
  <si>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</si>
  <si>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</si>
  <si>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</si>
  <si>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</si>
  <si>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</si>
  <si>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</si>
  <si>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</si>
  <si>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</si>
  <si>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</si>
  <si>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</si>
  <si>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</si>
  <si>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</si>
  <si>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</si>
  <si>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</si>
  <si>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</si>
  <si>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</si>
  <si>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</si>
  <si>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</si>
  <si>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</si>
  <si>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</si>
  <si>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</si>
  <si>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</si>
  <si>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</si>
  <si>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</si>
  <si>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</si>
  <si>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</si>
  <si>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</si>
  <si>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</si>
  <si>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</si>
  <si>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</si>
  <si>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</si>
  <si>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</si>
  <si>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</si>
  <si>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</si>
  <si>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</si>
  <si>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</si>
  <si>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</si>
  <si>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</si>
  <si>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</si>
  <si>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</si>
  <si>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</si>
  <si>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</si>
  <si>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</si>
  <si>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</si>
  <si>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</si>
  <si>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</si>
  <si>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</si>
  <si>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</si>
  <si>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</si>
  <si>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</si>
  <si>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</si>
  <si>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</si>
  <si>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</si>
  <si>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</si>
  <si>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</si>
  <si>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</si>
  <si>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</si>
  <si>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</si>
  <si>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</si>
  <si>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</si>
  <si>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</si>
  <si>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</si>
  <si>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</si>
  <si>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</si>
  <si>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</si>
  <si>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</si>
  <si>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</si>
  <si>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</si>
  <si>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</si>
  <si>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</si>
  <si>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</si>
  <si>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</si>
  <si>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</si>
  <si>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</si>
  <si>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</si>
  <si>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</si>
  <si>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</si>
  <si>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</si>
  <si>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</si>
  <si>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</si>
  <si>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</si>
  <si>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</si>
  <si>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</si>
  <si>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</si>
  <si>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</si>
  <si>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</si>
  <si>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</si>
  <si>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</si>
  <si>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</si>
  <si>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</si>
  <si>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</si>
  <si>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</si>
  <si>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</si>
  <si>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</si>
  <si>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</si>
  <si>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</si>
  <si>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</si>
  <si>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</si>
  <si>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</si>
  <si>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</si>
  <si>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</si>
  <si>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</si>
  <si>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</si>
  <si>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</si>
  <si>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DE AGUA POTABLE Y ALCANTARILLADO MUNICIPAL DE VALLE DE SANTIAGO
ESTADO ANALÍTICO DEL EJERCICIO DEL PRESUPUESTO DE EGRESOS
Clasificación por Objeto del Gasto (Capítulo y Concepto)
Del 1 de Enero al AL 30 DE SEPTIEMBRE DEL 2018</t>
  </si>
  <si>
    <t>SISTEMA DE AGUA POTABLE Y ALCANTARILLADO MUNICIPAL DE VALLE DE SANTIAGO
ESTADO ANALÍTICO DEL EJERCICIO DEL PRESUPUESTO DE EGRESOS
Clasificación Económica (por Tipo de Gasto)
Del 1 de Enero al AL 30 DE SEPTIEMBRE DEL 2018</t>
  </si>
  <si>
    <t>DIRECCION GENERAL</t>
  </si>
  <si>
    <t>COMUNICACIÓN SOCIAL</t>
  </si>
  <si>
    <t>ADMINISTRACION</t>
  </si>
  <si>
    <t>COMERCIALIZACION</t>
  </si>
  <si>
    <t>OPERACIÓN Y MANTENIMIENTO</t>
  </si>
  <si>
    <t>AGUA POTABLE</t>
  </si>
  <si>
    <t>ALCANTARILLADO</t>
  </si>
  <si>
    <t>POZOS</t>
  </si>
  <si>
    <t>PLANTA TRATADORA DE AGUAS RECIDUALES</t>
  </si>
  <si>
    <t>SISTEMA DE AGUA POTABLE Y ALCANTARILLADO MUNICIPAL DE VALLE DE SANTIAGO
ESTADO ANALÍTICO DEL EJERCICIO DEL PRESUPUESTO DE EGRESOS
Clasificación Administrativa
Del 1 de Enero al AL 30 DE SEPTIEMBRE DEL 2018</t>
  </si>
  <si>
    <t>Gobierno (Federal/Estatal/Municipal) de SISTEMA DE AGUA POTABLE Y ALCANTARILLADO MUNICIPAL DE VALLE DE SANTIAGO
Estado Analítico del Ejercicio del Presupuesto de Egresos
Clasificación Administrativa
Del 1 de Enero al AL 30 DE SEPTIEMBRE DEL 2018</t>
  </si>
  <si>
    <t>Sector Paraestatal del Gobierno (Federal/Estatal/Municipal) de SISTEMA DE AGUA POTABLE Y ALCANTARILLADO MUNICIPAL DE VALLE DE SANTIAGO
Estado Analítico del Ejercicio del Presupuesto de Egresos
Clasificación Administrativa
Del 1 de Enero al AL 30 DE SEPTIEMBRE DEL 2018</t>
  </si>
  <si>
    <t>SISTEMA DE AGUA POTABLE Y ALCANTARILLADO MUNICIPAL DE VALLE DE SANTIAGO
ESTADO ANALÍTICO DEL EJERCICIO DEL PRESUPUESTO DE EGRESOS
Clasificación Funcional (Finalidad y Función)
Del 1 de Enero al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</si>
</sst>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workbookViewId="0">
      <selection activeCell="C13" sqref="C1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7801590.0599999996</v>
      </c>
      <c r="D5" s="14">
        <f>SUM(D6:D12)</f>
        <v>615500.40999999992</v>
      </c>
      <c r="E5" s="14">
        <f>C5+D5</f>
        <v>8417090.4699999988</v>
      </c>
      <c r="F5" s="14">
        <f>SUM(F6:F12)</f>
        <v>14292046.979999999</v>
      </c>
      <c r="G5" s="14">
        <f>SUM(G6:G12)</f>
        <v>14292046.979999999</v>
      </c>
      <c r="H5" s="14">
        <f>E5-F5</f>
        <v>-5874956.5099999998</v>
      </c>
    </row>
    <row r="6" spans="1:8" x14ac:dyDescent="0.2">
      <c r="A6" s="49">
        <v>1100</v>
      </c>
      <c r="B6" s="11" t="s">
        <v>70</v>
      </c>
      <c r="C6" s="15">
        <v>0</v>
      </c>
      <c r="D6" s="15">
        <v>-627365.05000000005</v>
      </c>
      <c r="E6" s="15">
        <f t="shared" ref="E6:E69" si="0">C6+D6</f>
        <v>-627365.05000000005</v>
      </c>
      <c r="F6" s="15">
        <v>9447248.8699999992</v>
      </c>
      <c r="G6" s="15">
        <v>9447248.8699999992</v>
      </c>
      <c r="H6" s="15">
        <f t="shared" ref="H6:H69" si="1">E6-F6</f>
        <v>-10074613.92</v>
      </c>
    </row>
    <row r="7" spans="1:8" x14ac:dyDescent="0.2">
      <c r="A7" s="49">
        <v>1200</v>
      </c>
      <c r="B7" s="11" t="s">
        <v>71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</row>
    <row r="8" spans="1:8" x14ac:dyDescent="0.2">
      <c r="A8" s="49">
        <v>1300</v>
      </c>
      <c r="B8" s="11" t="s">
        <v>72</v>
      </c>
      <c r="C8" s="15">
        <v>3520522.05</v>
      </c>
      <c r="D8" s="15">
        <v>146947.71</v>
      </c>
      <c r="E8" s="15">
        <f t="shared" si="0"/>
        <v>3667469.76</v>
      </c>
      <c r="F8" s="15">
        <v>1373358.82</v>
      </c>
      <c r="G8" s="15">
        <v>1373358.82</v>
      </c>
      <c r="H8" s="15">
        <f t="shared" si="1"/>
        <v>2294110.9399999995</v>
      </c>
    </row>
    <row r="9" spans="1:8" x14ac:dyDescent="0.2">
      <c r="A9" s="49">
        <v>1400</v>
      </c>
      <c r="B9" s="11" t="s">
        <v>35</v>
      </c>
      <c r="C9" s="15">
        <v>2478267.56</v>
      </c>
      <c r="D9" s="15">
        <v>733793.69</v>
      </c>
      <c r="E9" s="15">
        <f t="shared" si="0"/>
        <v>3212061.25</v>
      </c>
      <c r="F9" s="15">
        <v>2560715.33</v>
      </c>
      <c r="G9" s="15">
        <v>2560715.33</v>
      </c>
      <c r="H9" s="15">
        <f t="shared" si="1"/>
        <v>651345.91999999993</v>
      </c>
    </row>
    <row r="10" spans="1:8" x14ac:dyDescent="0.2">
      <c r="A10" s="49">
        <v>1500</v>
      </c>
      <c r="B10" s="11" t="s">
        <v>73</v>
      </c>
      <c r="C10" s="15">
        <v>1685147.96</v>
      </c>
      <c r="D10" s="15">
        <v>362924.06</v>
      </c>
      <c r="E10" s="15">
        <f t="shared" si="0"/>
        <v>2048072.02</v>
      </c>
      <c r="F10" s="15">
        <v>826708.54</v>
      </c>
      <c r="G10" s="15">
        <v>826708.54</v>
      </c>
      <c r="H10" s="15">
        <f t="shared" si="1"/>
        <v>1221363.48</v>
      </c>
    </row>
    <row r="11" spans="1:8" x14ac:dyDescent="0.2">
      <c r="A11" s="49">
        <v>1600</v>
      </c>
      <c r="B11" s="11" t="s">
        <v>36</v>
      </c>
      <c r="C11" s="15">
        <v>900</v>
      </c>
      <c r="D11" s="15">
        <v>-800</v>
      </c>
      <c r="E11" s="15">
        <f t="shared" si="0"/>
        <v>100</v>
      </c>
      <c r="F11" s="15">
        <v>0</v>
      </c>
      <c r="G11" s="15">
        <v>0</v>
      </c>
      <c r="H11" s="15">
        <f t="shared" si="1"/>
        <v>100</v>
      </c>
    </row>
    <row r="12" spans="1:8" x14ac:dyDescent="0.2">
      <c r="A12" s="49">
        <v>1700</v>
      </c>
      <c r="B12" s="11" t="s">
        <v>74</v>
      </c>
      <c r="C12" s="15">
        <v>116752.49</v>
      </c>
      <c r="D12" s="15">
        <v>0</v>
      </c>
      <c r="E12" s="15">
        <f t="shared" si="0"/>
        <v>116752.49</v>
      </c>
      <c r="F12" s="15">
        <v>84015.42</v>
      </c>
      <c r="G12" s="15">
        <v>84015.42</v>
      </c>
      <c r="H12" s="15">
        <f t="shared" si="1"/>
        <v>32737.070000000007</v>
      </c>
    </row>
    <row r="13" spans="1:8" x14ac:dyDescent="0.2">
      <c r="A13" s="48" t="s">
        <v>62</v>
      </c>
      <c r="B13" s="7"/>
      <c r="C13" s="15">
        <f>SUM(C14:C22)</f>
        <v>3534745.42</v>
      </c>
      <c r="D13" s="15">
        <f>SUM(D14:D22)</f>
        <v>-378666.83</v>
      </c>
      <c r="E13" s="15">
        <f t="shared" si="0"/>
        <v>3156078.59</v>
      </c>
      <c r="F13" s="15">
        <f>SUM(F14:F22)</f>
        <v>3598340.61</v>
      </c>
      <c r="G13" s="15">
        <f>SUM(G14:G22)</f>
        <v>3595732.8000000003</v>
      </c>
      <c r="H13" s="15">
        <f t="shared" si="1"/>
        <v>-442262.02</v>
      </c>
    </row>
    <row r="14" spans="1:8" x14ac:dyDescent="0.2">
      <c r="A14" s="49">
        <v>2100</v>
      </c>
      <c r="B14" s="11" t="s">
        <v>75</v>
      </c>
      <c r="C14" s="15">
        <v>204150</v>
      </c>
      <c r="D14" s="15">
        <v>-176027.61</v>
      </c>
      <c r="E14" s="15">
        <f t="shared" si="0"/>
        <v>28122.390000000014</v>
      </c>
      <c r="F14" s="15">
        <v>163879.07</v>
      </c>
      <c r="G14" s="15">
        <v>163402.34</v>
      </c>
      <c r="H14" s="15">
        <f t="shared" si="1"/>
        <v>-135756.68</v>
      </c>
    </row>
    <row r="15" spans="1:8" x14ac:dyDescent="0.2">
      <c r="A15" s="49">
        <v>2200</v>
      </c>
      <c r="B15" s="11" t="s">
        <v>76</v>
      </c>
      <c r="C15" s="15">
        <v>45445.919999999998</v>
      </c>
      <c r="D15" s="15">
        <v>0</v>
      </c>
      <c r="E15" s="15">
        <f t="shared" si="0"/>
        <v>45445.919999999998</v>
      </c>
      <c r="F15" s="15">
        <v>14595.44</v>
      </c>
      <c r="G15" s="15">
        <v>14595.44</v>
      </c>
      <c r="H15" s="15">
        <f t="shared" si="1"/>
        <v>30850.479999999996</v>
      </c>
    </row>
    <row r="16" spans="1:8" x14ac:dyDescent="0.2">
      <c r="A16" s="49">
        <v>2300</v>
      </c>
      <c r="B16" s="11" t="s">
        <v>77</v>
      </c>
      <c r="C16" s="15">
        <v>550000</v>
      </c>
      <c r="D16" s="15">
        <v>75972.39</v>
      </c>
      <c r="E16" s="15">
        <f t="shared" si="0"/>
        <v>625972.39</v>
      </c>
      <c r="F16" s="15">
        <v>611500</v>
      </c>
      <c r="G16" s="15">
        <v>611500</v>
      </c>
      <c r="H16" s="15">
        <f t="shared" si="1"/>
        <v>14472.390000000014</v>
      </c>
    </row>
    <row r="17" spans="1:8" x14ac:dyDescent="0.2">
      <c r="A17" s="49">
        <v>2400</v>
      </c>
      <c r="B17" s="11" t="s">
        <v>78</v>
      </c>
      <c r="C17" s="15">
        <v>1159000</v>
      </c>
      <c r="D17" s="15">
        <v>256702.4</v>
      </c>
      <c r="E17" s="15">
        <f t="shared" si="0"/>
        <v>1415702.4</v>
      </c>
      <c r="F17" s="15">
        <v>1514787.36</v>
      </c>
      <c r="G17" s="15">
        <v>1514787.36</v>
      </c>
      <c r="H17" s="15">
        <f t="shared" si="1"/>
        <v>-99084.960000000196</v>
      </c>
    </row>
    <row r="18" spans="1:8" x14ac:dyDescent="0.2">
      <c r="A18" s="49">
        <v>2500</v>
      </c>
      <c r="B18" s="11" t="s">
        <v>79</v>
      </c>
      <c r="C18" s="15">
        <v>245500</v>
      </c>
      <c r="D18" s="15">
        <v>-194027.61</v>
      </c>
      <c r="E18" s="15">
        <f t="shared" si="0"/>
        <v>51472.390000000014</v>
      </c>
      <c r="F18" s="15">
        <v>169151.58</v>
      </c>
      <c r="G18" s="15">
        <v>169151.58</v>
      </c>
      <c r="H18" s="15">
        <f t="shared" si="1"/>
        <v>-117679.18999999997</v>
      </c>
    </row>
    <row r="19" spans="1:8" x14ac:dyDescent="0.2">
      <c r="A19" s="49">
        <v>2600</v>
      </c>
      <c r="B19" s="11" t="s">
        <v>80</v>
      </c>
      <c r="C19" s="15">
        <v>962049.5</v>
      </c>
      <c r="D19" s="15">
        <v>-355097.43</v>
      </c>
      <c r="E19" s="15">
        <f t="shared" si="0"/>
        <v>606952.07000000007</v>
      </c>
      <c r="F19" s="15">
        <v>841341.76</v>
      </c>
      <c r="G19" s="15">
        <v>839210.68</v>
      </c>
      <c r="H19" s="15">
        <f t="shared" si="1"/>
        <v>-234389.68999999994</v>
      </c>
    </row>
    <row r="20" spans="1:8" x14ac:dyDescent="0.2">
      <c r="A20" s="49">
        <v>2700</v>
      </c>
      <c r="B20" s="11" t="s">
        <v>81</v>
      </c>
      <c r="C20" s="15">
        <v>284000</v>
      </c>
      <c r="D20" s="15">
        <v>-20254.900000000001</v>
      </c>
      <c r="E20" s="15">
        <f t="shared" si="0"/>
        <v>263745.09999999998</v>
      </c>
      <c r="F20" s="15">
        <v>218745.1</v>
      </c>
      <c r="G20" s="15">
        <v>218745.1</v>
      </c>
      <c r="H20" s="15">
        <f t="shared" si="1"/>
        <v>44999.999999999971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84600</v>
      </c>
      <c r="D22" s="15">
        <v>34065.93</v>
      </c>
      <c r="E22" s="15">
        <f t="shared" si="0"/>
        <v>118665.93</v>
      </c>
      <c r="F22" s="15">
        <v>64340.3</v>
      </c>
      <c r="G22" s="15">
        <v>64340.3</v>
      </c>
      <c r="H22" s="15">
        <f t="shared" si="1"/>
        <v>54325.62999999999</v>
      </c>
    </row>
    <row r="23" spans="1:8" x14ac:dyDescent="0.2">
      <c r="A23" s="48" t="s">
        <v>63</v>
      </c>
      <c r="B23" s="7"/>
      <c r="C23" s="15">
        <f>SUM(C24:C32)</f>
        <v>12784834.17</v>
      </c>
      <c r="D23" s="15">
        <f>SUM(D24:D32)</f>
        <v>3093546.91</v>
      </c>
      <c r="E23" s="15">
        <f t="shared" si="0"/>
        <v>15878381.08</v>
      </c>
      <c r="F23" s="15">
        <f>SUM(F24:F32)</f>
        <v>11723670.98</v>
      </c>
      <c r="G23" s="15">
        <f>SUM(G24:G32)</f>
        <v>11017257.43</v>
      </c>
      <c r="H23" s="15">
        <f t="shared" si="1"/>
        <v>4154710.0999999996</v>
      </c>
    </row>
    <row r="24" spans="1:8" x14ac:dyDescent="0.2">
      <c r="A24" s="49">
        <v>3100</v>
      </c>
      <c r="B24" s="11" t="s">
        <v>84</v>
      </c>
      <c r="C24" s="15">
        <v>7593300</v>
      </c>
      <c r="D24" s="15">
        <v>291061.24</v>
      </c>
      <c r="E24" s="15">
        <f t="shared" si="0"/>
        <v>7884361.2400000002</v>
      </c>
      <c r="F24" s="15">
        <v>5852474.4400000004</v>
      </c>
      <c r="G24" s="15">
        <v>5171411.5599999996</v>
      </c>
      <c r="H24" s="15">
        <f t="shared" si="1"/>
        <v>2031886.7999999998</v>
      </c>
    </row>
    <row r="25" spans="1:8" x14ac:dyDescent="0.2">
      <c r="A25" s="49">
        <v>3200</v>
      </c>
      <c r="B25" s="11" t="s">
        <v>85</v>
      </c>
      <c r="C25" s="15">
        <v>70300</v>
      </c>
      <c r="D25" s="15">
        <v>747523.54</v>
      </c>
      <c r="E25" s="15">
        <f t="shared" si="0"/>
        <v>817823.54</v>
      </c>
      <c r="F25" s="15">
        <v>722590.46</v>
      </c>
      <c r="G25" s="15">
        <v>722590.46</v>
      </c>
      <c r="H25" s="15">
        <f t="shared" si="1"/>
        <v>95233.080000000075</v>
      </c>
    </row>
    <row r="26" spans="1:8" x14ac:dyDescent="0.2">
      <c r="A26" s="49">
        <v>3300</v>
      </c>
      <c r="B26" s="11" t="s">
        <v>86</v>
      </c>
      <c r="C26" s="15">
        <v>554812</v>
      </c>
      <c r="D26" s="15">
        <v>67407</v>
      </c>
      <c r="E26" s="15">
        <f t="shared" si="0"/>
        <v>622219</v>
      </c>
      <c r="F26" s="15">
        <v>482594.76</v>
      </c>
      <c r="G26" s="15">
        <v>471494.76</v>
      </c>
      <c r="H26" s="15">
        <f t="shared" si="1"/>
        <v>139624.24</v>
      </c>
    </row>
    <row r="27" spans="1:8" x14ac:dyDescent="0.2">
      <c r="A27" s="49">
        <v>3400</v>
      </c>
      <c r="B27" s="11" t="s">
        <v>87</v>
      </c>
      <c r="C27" s="15">
        <v>16500</v>
      </c>
      <c r="D27" s="15">
        <v>35960.82</v>
      </c>
      <c r="E27" s="15">
        <f t="shared" si="0"/>
        <v>52460.82</v>
      </c>
      <c r="F27" s="15">
        <v>39277.14</v>
      </c>
      <c r="G27" s="15">
        <v>39277.14</v>
      </c>
      <c r="H27" s="15">
        <f t="shared" si="1"/>
        <v>13183.68</v>
      </c>
    </row>
    <row r="28" spans="1:8" x14ac:dyDescent="0.2">
      <c r="A28" s="49">
        <v>3500</v>
      </c>
      <c r="B28" s="11" t="s">
        <v>88</v>
      </c>
      <c r="C28" s="15">
        <v>2559600</v>
      </c>
      <c r="D28" s="15">
        <v>2169375.5299999998</v>
      </c>
      <c r="E28" s="15">
        <f t="shared" si="0"/>
        <v>4728975.5299999993</v>
      </c>
      <c r="F28" s="15">
        <v>3056546.73</v>
      </c>
      <c r="G28" s="15">
        <v>3050336.06</v>
      </c>
      <c r="H28" s="15">
        <f t="shared" si="1"/>
        <v>1672428.7999999993</v>
      </c>
    </row>
    <row r="29" spans="1:8" x14ac:dyDescent="0.2">
      <c r="A29" s="49">
        <v>3600</v>
      </c>
      <c r="B29" s="11" t="s">
        <v>89</v>
      </c>
      <c r="C29" s="15">
        <v>96000</v>
      </c>
      <c r="D29" s="15">
        <v>-33000</v>
      </c>
      <c r="E29" s="15">
        <f t="shared" si="0"/>
        <v>63000</v>
      </c>
      <c r="F29" s="15">
        <v>49982.99</v>
      </c>
      <c r="G29" s="15">
        <v>41942.99</v>
      </c>
      <c r="H29" s="15">
        <f t="shared" si="1"/>
        <v>13017.010000000002</v>
      </c>
    </row>
    <row r="30" spans="1:8" x14ac:dyDescent="0.2">
      <c r="A30" s="49">
        <v>3700</v>
      </c>
      <c r="B30" s="11" t="s">
        <v>90</v>
      </c>
      <c r="C30" s="15">
        <v>23600</v>
      </c>
      <c r="D30" s="15">
        <v>-100</v>
      </c>
      <c r="E30" s="15">
        <f t="shared" si="0"/>
        <v>23500</v>
      </c>
      <c r="F30" s="15">
        <v>10920.71</v>
      </c>
      <c r="G30" s="15">
        <v>10920.71</v>
      </c>
      <c r="H30" s="15">
        <f t="shared" si="1"/>
        <v>12579.29</v>
      </c>
    </row>
    <row r="31" spans="1:8" x14ac:dyDescent="0.2">
      <c r="A31" s="49">
        <v>3800</v>
      </c>
      <c r="B31" s="11" t="s">
        <v>91</v>
      </c>
      <c r="C31" s="15">
        <v>151100</v>
      </c>
      <c r="D31" s="15">
        <v>-41372.589999999997</v>
      </c>
      <c r="E31" s="15">
        <f t="shared" si="0"/>
        <v>109727.41</v>
      </c>
      <c r="F31" s="15">
        <v>60641.98</v>
      </c>
      <c r="G31" s="15">
        <v>60641.98</v>
      </c>
      <c r="H31" s="15">
        <f t="shared" si="1"/>
        <v>49085.43</v>
      </c>
    </row>
    <row r="32" spans="1:8" x14ac:dyDescent="0.2">
      <c r="A32" s="49">
        <v>3900</v>
      </c>
      <c r="B32" s="11" t="s">
        <v>19</v>
      </c>
      <c r="C32" s="15">
        <v>1719622.17</v>
      </c>
      <c r="D32" s="15">
        <v>-143308.63</v>
      </c>
      <c r="E32" s="15">
        <f t="shared" si="0"/>
        <v>1576313.54</v>
      </c>
      <c r="F32" s="15">
        <v>1448641.77</v>
      </c>
      <c r="G32" s="15">
        <v>1448641.77</v>
      </c>
      <c r="H32" s="15">
        <f t="shared" si="1"/>
        <v>127671.77000000002</v>
      </c>
    </row>
    <row r="33" spans="1:8" x14ac:dyDescent="0.2">
      <c r="A33" s="48" t="s">
        <v>64</v>
      </c>
      <c r="B33" s="7"/>
      <c r="C33" s="15">
        <f>SUM(C34:C42)</f>
        <v>173100</v>
      </c>
      <c r="D33" s="15">
        <f>SUM(D34:D42)</f>
        <v>107500</v>
      </c>
      <c r="E33" s="15">
        <f t="shared" si="0"/>
        <v>280600</v>
      </c>
      <c r="F33" s="15">
        <f>SUM(F34:F42)</f>
        <v>199300</v>
      </c>
      <c r="G33" s="15">
        <f>SUM(G34:G42)</f>
        <v>198500</v>
      </c>
      <c r="H33" s="15">
        <f t="shared" si="1"/>
        <v>81300</v>
      </c>
    </row>
    <row r="34" spans="1:8" x14ac:dyDescent="0.2">
      <c r="A34" s="49">
        <v>4100</v>
      </c>
      <c r="B34" s="11" t="s">
        <v>92</v>
      </c>
      <c r="C34" s="15">
        <v>17500</v>
      </c>
      <c r="D34" s="15">
        <v>6500</v>
      </c>
      <c r="E34" s="15">
        <f t="shared" si="0"/>
        <v>24000</v>
      </c>
      <c r="F34" s="15">
        <v>18000</v>
      </c>
      <c r="G34" s="15">
        <v>18000</v>
      </c>
      <c r="H34" s="15">
        <f t="shared" si="1"/>
        <v>6000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155600</v>
      </c>
      <c r="D37" s="15">
        <v>101000</v>
      </c>
      <c r="E37" s="15">
        <f t="shared" si="0"/>
        <v>256600</v>
      </c>
      <c r="F37" s="15">
        <v>181300</v>
      </c>
      <c r="G37" s="15">
        <v>180500</v>
      </c>
      <c r="H37" s="15">
        <f t="shared" si="1"/>
        <v>75300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585000</v>
      </c>
      <c r="D43" s="15">
        <f>SUM(D44:D52)</f>
        <v>1762899.99</v>
      </c>
      <c r="E43" s="15">
        <f t="shared" si="0"/>
        <v>2347899.9900000002</v>
      </c>
      <c r="F43" s="15">
        <f>SUM(F44:F52)</f>
        <v>1787965.39</v>
      </c>
      <c r="G43" s="15">
        <f>SUM(G44:G52)</f>
        <v>1787965.39</v>
      </c>
      <c r="H43" s="15">
        <f t="shared" si="1"/>
        <v>559934.60000000033</v>
      </c>
    </row>
    <row r="44" spans="1:8" x14ac:dyDescent="0.2">
      <c r="A44" s="49">
        <v>5100</v>
      </c>
      <c r="B44" s="11" t="s">
        <v>99</v>
      </c>
      <c r="C44" s="15">
        <v>205000</v>
      </c>
      <c r="D44" s="15">
        <v>431099.99</v>
      </c>
      <c r="E44" s="15">
        <f t="shared" si="0"/>
        <v>636099.99</v>
      </c>
      <c r="F44" s="15">
        <v>280773.13</v>
      </c>
      <c r="G44" s="15">
        <v>280773.13</v>
      </c>
      <c r="H44" s="15">
        <f t="shared" si="1"/>
        <v>355326.86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0</v>
      </c>
      <c r="D47" s="15">
        <v>1461800</v>
      </c>
      <c r="E47" s="15">
        <f t="shared" si="0"/>
        <v>1461800</v>
      </c>
      <c r="F47" s="15">
        <v>1460947</v>
      </c>
      <c r="G47" s="15">
        <v>1460947</v>
      </c>
      <c r="H47" s="15">
        <f t="shared" si="1"/>
        <v>853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380000</v>
      </c>
      <c r="D49" s="15">
        <v>-130000</v>
      </c>
      <c r="E49" s="15">
        <f t="shared" si="0"/>
        <v>250000</v>
      </c>
      <c r="F49" s="15">
        <v>46245.26</v>
      </c>
      <c r="G49" s="15">
        <v>46245.26</v>
      </c>
      <c r="H49" s="15">
        <f t="shared" si="1"/>
        <v>203754.74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8500000</v>
      </c>
      <c r="D53" s="15">
        <f>SUM(D54:D56)</f>
        <v>6003818.6799999997</v>
      </c>
      <c r="E53" s="15">
        <f t="shared" si="0"/>
        <v>14503818.68</v>
      </c>
      <c r="F53" s="15">
        <f>SUM(F54:F56)</f>
        <v>7400585.7300000004</v>
      </c>
      <c r="G53" s="15">
        <f>SUM(G54:G56)</f>
        <v>7400585.7300000004</v>
      </c>
      <c r="H53" s="15">
        <f t="shared" si="1"/>
        <v>7103232.9499999993</v>
      </c>
    </row>
    <row r="54" spans="1:8" x14ac:dyDescent="0.2">
      <c r="A54" s="49">
        <v>6100</v>
      </c>
      <c r="B54" s="11" t="s">
        <v>108</v>
      </c>
      <c r="C54" s="15">
        <v>0</v>
      </c>
      <c r="D54" s="15">
        <v>2253725.09</v>
      </c>
      <c r="E54" s="15">
        <f t="shared" si="0"/>
        <v>2253725.09</v>
      </c>
      <c r="F54" s="15">
        <v>504910.33</v>
      </c>
      <c r="G54" s="15">
        <v>504910.33</v>
      </c>
      <c r="H54" s="15">
        <f t="shared" si="1"/>
        <v>1748814.7599999998</v>
      </c>
    </row>
    <row r="55" spans="1:8" x14ac:dyDescent="0.2">
      <c r="A55" s="49">
        <v>6200</v>
      </c>
      <c r="B55" s="11" t="s">
        <v>109</v>
      </c>
      <c r="C55" s="15">
        <v>8500000</v>
      </c>
      <c r="D55" s="15">
        <v>3750093.59</v>
      </c>
      <c r="E55" s="15">
        <f t="shared" si="0"/>
        <v>12250093.59</v>
      </c>
      <c r="F55" s="15">
        <v>6895675.4000000004</v>
      </c>
      <c r="G55" s="15">
        <v>6895675.4000000004</v>
      </c>
      <c r="H55" s="15">
        <f t="shared" si="1"/>
        <v>5354418.1899999995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33379269.649999999</v>
      </c>
      <c r="D77" s="17">
        <f t="shared" si="4"/>
        <v>11204599.16</v>
      </c>
      <c r="E77" s="17">
        <f t="shared" si="4"/>
        <v>44583868.810000002</v>
      </c>
      <c r="F77" s="17">
        <f t="shared" si="4"/>
        <v>39001909.689999998</v>
      </c>
      <c r="G77" s="17">
        <f t="shared" si="4"/>
        <v>38292088.329999998</v>
      </c>
      <c r="H77" s="17">
        <f t="shared" si="4"/>
        <v>5581959.1200000001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37958003.880000003</v>
      </c>
      <c r="D6" s="50">
        <v>3437880.49</v>
      </c>
      <c r="E6" s="50">
        <f>C6+D6</f>
        <v>41395884.370000005</v>
      </c>
      <c r="F6" s="50">
        <v>29813358.57</v>
      </c>
      <c r="G6" s="50">
        <v>29103537.210000001</v>
      </c>
      <c r="H6" s="50">
        <f>E6-F6</f>
        <v>11582525.800000004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9085000</v>
      </c>
      <c r="D8" s="50">
        <v>7766718.6699999999</v>
      </c>
      <c r="E8" s="50">
        <f>C8+D8</f>
        <v>16851718.670000002</v>
      </c>
      <c r="F8" s="50">
        <v>9188551.1199999992</v>
      </c>
      <c r="G8" s="50">
        <v>9188551.1199999992</v>
      </c>
      <c r="H8" s="50">
        <f>E8-F8</f>
        <v>7663167.5500000026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47043003.880000003</v>
      </c>
      <c r="D16" s="17">
        <f>SUM(D6+D8+D10+D12+D14)</f>
        <v>11204599.16</v>
      </c>
      <c r="E16" s="17">
        <f>SUM(E6+E8+E10+E12+E14)</f>
        <v>58247603.040000007</v>
      </c>
      <c r="F16" s="17">
        <f t="shared" ref="F16:H16" si="0">SUM(F6+F8+F10+F12+F14)</f>
        <v>39001909.689999998</v>
      </c>
      <c r="G16" s="17">
        <f t="shared" si="0"/>
        <v>38292088.329999998</v>
      </c>
      <c r="H16" s="17">
        <f t="shared" si="0"/>
        <v>19245693.350000009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workbookViewId="0">
      <selection activeCell="A15" sqref="A15:J1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139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2044870.38</v>
      </c>
      <c r="D7" s="15">
        <v>529489.48</v>
      </c>
      <c r="E7" s="15">
        <f>C7+D7</f>
        <v>2574359.86</v>
      </c>
      <c r="F7" s="15">
        <v>1522231.72</v>
      </c>
      <c r="G7" s="15">
        <v>1522231.72</v>
      </c>
      <c r="H7" s="15">
        <f>E7-F7</f>
        <v>1052128.1399999999</v>
      </c>
    </row>
    <row r="8" spans="1:8" x14ac:dyDescent="0.2">
      <c r="A8" s="4" t="s">
        <v>131</v>
      </c>
      <c r="B8" s="22"/>
      <c r="C8" s="15">
        <v>890348.13</v>
      </c>
      <c r="D8" s="15">
        <v>-68239.320000000007</v>
      </c>
      <c r="E8" s="15">
        <f t="shared" ref="E8:E13" si="0">C8+D8</f>
        <v>822108.81</v>
      </c>
      <c r="F8" s="15">
        <v>540888.68000000005</v>
      </c>
      <c r="G8" s="15">
        <v>532848.68000000005</v>
      </c>
      <c r="H8" s="15">
        <f t="shared" ref="H8:H13" si="1">E8-F8</f>
        <v>281220.13</v>
      </c>
    </row>
    <row r="9" spans="1:8" x14ac:dyDescent="0.2">
      <c r="A9" s="4" t="s">
        <v>132</v>
      </c>
      <c r="B9" s="22"/>
      <c r="C9" s="15">
        <v>4117220.35</v>
      </c>
      <c r="D9" s="15">
        <v>532130.79</v>
      </c>
      <c r="E9" s="15">
        <f t="shared" si="0"/>
        <v>4649351.1400000006</v>
      </c>
      <c r="F9" s="15">
        <v>3107427.7</v>
      </c>
      <c r="G9" s="15">
        <v>3107427.7</v>
      </c>
      <c r="H9" s="15">
        <f t="shared" si="1"/>
        <v>1541923.4400000004</v>
      </c>
    </row>
    <row r="10" spans="1:8" x14ac:dyDescent="0.2">
      <c r="A10" s="4" t="s">
        <v>133</v>
      </c>
      <c r="B10" s="22"/>
      <c r="C10" s="15">
        <v>5485369.9400000004</v>
      </c>
      <c r="D10" s="15">
        <v>1243338.56</v>
      </c>
      <c r="E10" s="15">
        <f t="shared" si="0"/>
        <v>6728708.5</v>
      </c>
      <c r="F10" s="15">
        <v>4287935.17</v>
      </c>
      <c r="G10" s="15">
        <v>4286875.17</v>
      </c>
      <c r="H10" s="15">
        <f t="shared" si="1"/>
        <v>2440773.33</v>
      </c>
    </row>
    <row r="11" spans="1:8" x14ac:dyDescent="0.2">
      <c r="A11" s="4" t="s">
        <v>134</v>
      </c>
      <c r="B11" s="22"/>
      <c r="C11" s="15">
        <v>1576064.94</v>
      </c>
      <c r="D11" s="15">
        <v>200618.77</v>
      </c>
      <c r="E11" s="15">
        <f t="shared" si="0"/>
        <v>1776683.71</v>
      </c>
      <c r="F11" s="15">
        <v>1188328.19</v>
      </c>
      <c r="G11" s="15">
        <v>1183606.6200000001</v>
      </c>
      <c r="H11" s="15">
        <f t="shared" si="1"/>
        <v>588355.52</v>
      </c>
    </row>
    <row r="12" spans="1:8" x14ac:dyDescent="0.2">
      <c r="A12" s="4" t="s">
        <v>135</v>
      </c>
      <c r="B12" s="22"/>
      <c r="C12" s="15">
        <v>6507384.0999999996</v>
      </c>
      <c r="D12" s="15">
        <v>3399613.42</v>
      </c>
      <c r="E12" s="15">
        <f t="shared" si="0"/>
        <v>9906997.5199999996</v>
      </c>
      <c r="F12" s="15">
        <v>7377877.2400000002</v>
      </c>
      <c r="G12" s="15">
        <v>7375222.2400000002</v>
      </c>
      <c r="H12" s="15">
        <f t="shared" si="1"/>
        <v>2529120.2799999993</v>
      </c>
    </row>
    <row r="13" spans="1:8" x14ac:dyDescent="0.2">
      <c r="A13" s="4" t="s">
        <v>136</v>
      </c>
      <c r="B13" s="22"/>
      <c r="C13" s="15">
        <v>3660412.02</v>
      </c>
      <c r="D13" s="15">
        <v>4754360.08</v>
      </c>
      <c r="E13" s="15">
        <f t="shared" si="0"/>
        <v>8414772.0999999996</v>
      </c>
      <c r="F13" s="15">
        <v>6390345.8600000003</v>
      </c>
      <c r="G13" s="15">
        <v>6389163.9500000002</v>
      </c>
      <c r="H13" s="15">
        <f t="shared" si="1"/>
        <v>2024426.2399999993</v>
      </c>
    </row>
    <row r="14" spans="1:8" x14ac:dyDescent="0.2">
      <c r="A14" s="4" t="s">
        <v>137</v>
      </c>
      <c r="B14" s="22"/>
      <c r="C14" s="15">
        <v>18807795.98</v>
      </c>
      <c r="D14" s="15">
        <v>377544.59</v>
      </c>
      <c r="E14" s="15">
        <f t="shared" ref="E14" si="2">C14+D14</f>
        <v>19185340.57</v>
      </c>
      <c r="F14" s="15">
        <v>12591453.300000001</v>
      </c>
      <c r="G14" s="15">
        <v>11910390.42</v>
      </c>
      <c r="H14" s="15">
        <f t="shared" ref="H14" si="3">E14-F14</f>
        <v>6593887.2699999996</v>
      </c>
    </row>
    <row r="15" spans="1:8" x14ac:dyDescent="0.2">
      <c r="A15" s="4" t="s">
        <v>138</v>
      </c>
      <c r="B15" s="22"/>
      <c r="C15" s="15">
        <v>3953538.04</v>
      </c>
      <c r="D15" s="15">
        <v>235742.79</v>
      </c>
      <c r="E15" s="15">
        <f t="shared" ref="E15" si="4">C15+D15</f>
        <v>4189280.83</v>
      </c>
      <c r="F15" s="15">
        <v>1995421.83</v>
      </c>
      <c r="G15" s="15">
        <v>1984321.83</v>
      </c>
      <c r="H15" s="15">
        <f t="shared" ref="H15" si="5">E15-F15</f>
        <v>2193859</v>
      </c>
    </row>
    <row r="16" spans="1:8" x14ac:dyDescent="0.2">
      <c r="A16" s="4"/>
      <c r="B16" s="22"/>
      <c r="C16" s="15"/>
      <c r="D16" s="15"/>
      <c r="E16" s="15"/>
      <c r="F16" s="15"/>
      <c r="G16" s="15"/>
      <c r="H16" s="15"/>
    </row>
    <row r="17" spans="1:8" x14ac:dyDescent="0.2">
      <c r="A17" s="4"/>
      <c r="B17" s="25"/>
      <c r="C17" s="16"/>
      <c r="D17" s="16"/>
      <c r="E17" s="16"/>
      <c r="F17" s="16"/>
      <c r="G17" s="16"/>
      <c r="H17" s="16"/>
    </row>
    <row r="18" spans="1:8" x14ac:dyDescent="0.2">
      <c r="A18" s="26"/>
      <c r="B18" s="47" t="s">
        <v>53</v>
      </c>
      <c r="C18" s="23">
        <f t="shared" ref="C18:H18" si="6">SUM(C7:C17)</f>
        <v>47043003.880000003</v>
      </c>
      <c r="D18" s="23">
        <f t="shared" si="6"/>
        <v>11204599.159999998</v>
      </c>
      <c r="E18" s="23">
        <f t="shared" si="6"/>
        <v>58247603.039999999</v>
      </c>
      <c r="F18" s="23">
        <f t="shared" si="6"/>
        <v>39001909.689999998</v>
      </c>
      <c r="G18" s="23">
        <f t="shared" si="6"/>
        <v>38292088.329999998</v>
      </c>
      <c r="H18" s="23">
        <f t="shared" si="6"/>
        <v>19245693.349999998</v>
      </c>
    </row>
    <row r="21" spans="1:8" ht="45" customHeight="1" x14ac:dyDescent="0.2">
      <c r="A21" s="52" t="s">
        <v>140</v>
      </c>
      <c r="B21" s="53"/>
      <c r="C21" s="53"/>
      <c r="D21" s="53"/>
      <c r="E21" s="53"/>
      <c r="F21" s="53"/>
      <c r="G21" s="53"/>
      <c r="H21" s="54"/>
    </row>
    <row r="23" spans="1:8" x14ac:dyDescent="0.2">
      <c r="A23" s="57" t="s">
        <v>54</v>
      </c>
      <c r="B23" s="58"/>
      <c r="C23" s="52" t="s">
        <v>60</v>
      </c>
      <c r="D23" s="53"/>
      <c r="E23" s="53"/>
      <c r="F23" s="53"/>
      <c r="G23" s="54"/>
      <c r="H23" s="55" t="s">
        <v>59</v>
      </c>
    </row>
    <row r="24" spans="1:8" ht="22.5" x14ac:dyDescent="0.2">
      <c r="A24" s="59"/>
      <c r="B24" s="60"/>
      <c r="C24" s="9" t="s">
        <v>55</v>
      </c>
      <c r="D24" s="9" t="s">
        <v>125</v>
      </c>
      <c r="E24" s="9" t="s">
        <v>56</v>
      </c>
      <c r="F24" s="9" t="s">
        <v>57</v>
      </c>
      <c r="G24" s="9" t="s">
        <v>58</v>
      </c>
      <c r="H24" s="56"/>
    </row>
    <row r="25" spans="1:8" x14ac:dyDescent="0.2">
      <c r="A25" s="61"/>
      <c r="B25" s="62"/>
      <c r="C25" s="10">
        <v>1</v>
      </c>
      <c r="D25" s="10">
        <v>2</v>
      </c>
      <c r="E25" s="10" t="s">
        <v>126</v>
      </c>
      <c r="F25" s="10">
        <v>4</v>
      </c>
      <c r="G25" s="10">
        <v>5</v>
      </c>
      <c r="H25" s="10" t="s">
        <v>127</v>
      </c>
    </row>
    <row r="26" spans="1:8" x14ac:dyDescent="0.2">
      <c r="A26" s="28"/>
      <c r="B26" s="29"/>
      <c r="C26" s="33"/>
      <c r="D26" s="33"/>
      <c r="E26" s="33"/>
      <c r="F26" s="33"/>
      <c r="G26" s="33"/>
      <c r="H26" s="33"/>
    </row>
    <row r="27" spans="1:8" x14ac:dyDescent="0.2">
      <c r="A27" s="4" t="s">
        <v>8</v>
      </c>
      <c r="B27" s="2"/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E27-F27</f>
        <v>0</v>
      </c>
    </row>
    <row r="28" spans="1:8" x14ac:dyDescent="0.2">
      <c r="A28" s="4" t="s">
        <v>9</v>
      </c>
      <c r="B28" s="2"/>
      <c r="C28" s="34">
        <v>0</v>
      </c>
      <c r="D28" s="34">
        <v>0</v>
      </c>
      <c r="E28" s="34">
        <f t="shared" ref="E28:E30" si="7">C28+D28</f>
        <v>0</v>
      </c>
      <c r="F28" s="34">
        <v>0</v>
      </c>
      <c r="G28" s="34">
        <v>0</v>
      </c>
      <c r="H28" s="34">
        <f t="shared" ref="H28:H30" si="8">E28-F28</f>
        <v>0</v>
      </c>
    </row>
    <row r="29" spans="1:8" x14ac:dyDescent="0.2">
      <c r="A29" s="4" t="s">
        <v>10</v>
      </c>
      <c r="B29" s="2"/>
      <c r="C29" s="34">
        <v>0</v>
      </c>
      <c r="D29" s="34">
        <v>0</v>
      </c>
      <c r="E29" s="34">
        <f t="shared" si="7"/>
        <v>0</v>
      </c>
      <c r="F29" s="34">
        <v>0</v>
      </c>
      <c r="G29" s="34">
        <v>0</v>
      </c>
      <c r="H29" s="34">
        <f t="shared" si="8"/>
        <v>0</v>
      </c>
    </row>
    <row r="30" spans="1:8" x14ac:dyDescent="0.2">
      <c r="A30" s="4" t="s">
        <v>11</v>
      </c>
      <c r="B30" s="2"/>
      <c r="C30" s="34">
        <v>0</v>
      </c>
      <c r="D30" s="34">
        <v>0</v>
      </c>
      <c r="E30" s="34">
        <f t="shared" si="7"/>
        <v>0</v>
      </c>
      <c r="F30" s="34">
        <v>0</v>
      </c>
      <c r="G30" s="34">
        <v>0</v>
      </c>
      <c r="H30" s="34">
        <f t="shared" si="8"/>
        <v>0</v>
      </c>
    </row>
    <row r="31" spans="1:8" x14ac:dyDescent="0.2">
      <c r="A31" s="4"/>
      <c r="B31" s="2"/>
      <c r="C31" s="35"/>
      <c r="D31" s="35"/>
      <c r="E31" s="35"/>
      <c r="F31" s="35"/>
      <c r="G31" s="35"/>
      <c r="H31" s="35"/>
    </row>
    <row r="32" spans="1:8" x14ac:dyDescent="0.2">
      <c r="A32" s="26"/>
      <c r="B32" s="47" t="s">
        <v>53</v>
      </c>
      <c r="C32" s="23">
        <f>SUM(C27:C31)</f>
        <v>0</v>
      </c>
      <c r="D32" s="23">
        <f>SUM(D27:D31)</f>
        <v>0</v>
      </c>
      <c r="E32" s="23">
        <f>SUM(E27:E30)</f>
        <v>0</v>
      </c>
      <c r="F32" s="23">
        <f>SUM(F27:F30)</f>
        <v>0</v>
      </c>
      <c r="G32" s="23">
        <f>SUM(G27:G30)</f>
        <v>0</v>
      </c>
      <c r="H32" s="23">
        <f>SUM(H27:H30)</f>
        <v>0</v>
      </c>
    </row>
    <row r="35" spans="1:8" ht="45" customHeight="1" x14ac:dyDescent="0.2">
      <c r="A35" s="52" t="s">
        <v>141</v>
      </c>
      <c r="B35" s="53"/>
      <c r="C35" s="53"/>
      <c r="D35" s="53"/>
      <c r="E35" s="53"/>
      <c r="F35" s="53"/>
      <c r="G35" s="53"/>
      <c r="H35" s="54"/>
    </row>
    <row r="36" spans="1:8" x14ac:dyDescent="0.2">
      <c r="A36" s="57" t="s">
        <v>54</v>
      </c>
      <c r="B36" s="58"/>
      <c r="C36" s="52" t="s">
        <v>60</v>
      </c>
      <c r="D36" s="53"/>
      <c r="E36" s="53"/>
      <c r="F36" s="53"/>
      <c r="G36" s="54"/>
      <c r="H36" s="55" t="s">
        <v>59</v>
      </c>
    </row>
    <row r="37" spans="1:8" ht="22.5" x14ac:dyDescent="0.2">
      <c r="A37" s="59"/>
      <c r="B37" s="60"/>
      <c r="C37" s="9" t="s">
        <v>55</v>
      </c>
      <c r="D37" s="9" t="s">
        <v>125</v>
      </c>
      <c r="E37" s="9" t="s">
        <v>56</v>
      </c>
      <c r="F37" s="9" t="s">
        <v>57</v>
      </c>
      <c r="G37" s="9" t="s">
        <v>58</v>
      </c>
      <c r="H37" s="56"/>
    </row>
    <row r="38" spans="1:8" x14ac:dyDescent="0.2">
      <c r="A38" s="61"/>
      <c r="B38" s="62"/>
      <c r="C38" s="10">
        <v>1</v>
      </c>
      <c r="D38" s="10">
        <v>2</v>
      </c>
      <c r="E38" s="10" t="s">
        <v>126</v>
      </c>
      <c r="F38" s="10">
        <v>4</v>
      </c>
      <c r="G38" s="10">
        <v>5</v>
      </c>
      <c r="H38" s="10" t="s">
        <v>127</v>
      </c>
    </row>
    <row r="39" spans="1:8" x14ac:dyDescent="0.2">
      <c r="A39" s="28"/>
      <c r="B39" s="29"/>
      <c r="C39" s="33"/>
      <c r="D39" s="33"/>
      <c r="E39" s="33"/>
      <c r="F39" s="33"/>
      <c r="G39" s="33"/>
      <c r="H39" s="33"/>
    </row>
    <row r="40" spans="1:8" ht="22.5" x14ac:dyDescent="0.2">
      <c r="A40" s="4"/>
      <c r="B40" s="31" t="s">
        <v>13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x14ac:dyDescent="0.2">
      <c r="A42" s="4"/>
      <c r="B42" s="31" t="s">
        <v>12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14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26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27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2.5" x14ac:dyDescent="0.2">
      <c r="A50" s="4"/>
      <c r="B50" s="31" t="s">
        <v>34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x14ac:dyDescent="0.2">
      <c r="A52" s="4"/>
      <c r="B52" s="31" t="s">
        <v>15</v>
      </c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30"/>
      <c r="B53" s="32"/>
      <c r="C53" s="35"/>
      <c r="D53" s="35"/>
      <c r="E53" s="35"/>
      <c r="F53" s="35"/>
      <c r="G53" s="35"/>
      <c r="H53" s="35"/>
    </row>
    <row r="54" spans="1:8" x14ac:dyDescent="0.2">
      <c r="A54" s="26"/>
      <c r="B54" s="47" t="s">
        <v>53</v>
      </c>
      <c r="C54" s="23">
        <f t="shared" ref="C54:H54" si="9">SUM(C40:C52)</f>
        <v>0</v>
      </c>
      <c r="D54" s="23">
        <f t="shared" si="9"/>
        <v>0</v>
      </c>
      <c r="E54" s="23">
        <f t="shared" si="9"/>
        <v>0</v>
      </c>
      <c r="F54" s="23">
        <f t="shared" si="9"/>
        <v>0</v>
      </c>
      <c r="G54" s="23">
        <f t="shared" si="9"/>
        <v>0</v>
      </c>
      <c r="H54" s="23">
        <f t="shared" si="9"/>
        <v>0</v>
      </c>
    </row>
  </sheetData>
  <sheetProtection formatCells="0" formatColumns="0" formatRows="0" insertRows="0" deleteRows="0" autoFilter="0"/>
  <mergeCells count="12">
    <mergeCell ref="A1:H1"/>
    <mergeCell ref="A3:B5"/>
    <mergeCell ref="A21:H21"/>
    <mergeCell ref="A23:B25"/>
    <mergeCell ref="C3:G3"/>
    <mergeCell ref="H3:H4"/>
    <mergeCell ref="A35:H35"/>
    <mergeCell ref="A36:B38"/>
    <mergeCell ref="C36:G36"/>
    <mergeCell ref="H36:H37"/>
    <mergeCell ref="C23:G23"/>
    <mergeCell ref="H23:H2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142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890348.13</v>
      </c>
      <c r="D6" s="15">
        <f t="shared" si="0"/>
        <v>-68239.320000000007</v>
      </c>
      <c r="E6" s="15">
        <f t="shared" si="0"/>
        <v>822108.81</v>
      </c>
      <c r="F6" s="15">
        <f t="shared" si="0"/>
        <v>540888.68000000005</v>
      </c>
      <c r="G6" s="15">
        <f t="shared" si="0"/>
        <v>532848.68000000005</v>
      </c>
      <c r="H6" s="15">
        <f t="shared" si="0"/>
        <v>281220.13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890348.13</v>
      </c>
      <c r="D14" s="15">
        <v>-68239.320000000007</v>
      </c>
      <c r="E14" s="15">
        <f t="shared" si="1"/>
        <v>822108.81</v>
      </c>
      <c r="F14" s="15">
        <v>540888.68000000005</v>
      </c>
      <c r="G14" s="15">
        <v>532848.68000000005</v>
      </c>
      <c r="H14" s="15">
        <f t="shared" si="2"/>
        <v>281220.13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46152655.75</v>
      </c>
      <c r="D16" s="15">
        <f t="shared" si="3"/>
        <v>11272838.48</v>
      </c>
      <c r="E16" s="15">
        <f t="shared" si="3"/>
        <v>57425494.230000004</v>
      </c>
      <c r="F16" s="15">
        <f t="shared" si="3"/>
        <v>38461021.010000005</v>
      </c>
      <c r="G16" s="15">
        <f t="shared" si="3"/>
        <v>37759239.649999999</v>
      </c>
      <c r="H16" s="15">
        <f t="shared" si="3"/>
        <v>18964473.219999999</v>
      </c>
    </row>
    <row r="17" spans="1:8" x14ac:dyDescent="0.2">
      <c r="A17" s="38"/>
      <c r="B17" s="42" t="s">
        <v>45</v>
      </c>
      <c r="C17" s="15">
        <v>23358382.809999999</v>
      </c>
      <c r="D17" s="15">
        <v>4516287.43</v>
      </c>
      <c r="E17" s="15">
        <f>C17+D17</f>
        <v>27874670.239999998</v>
      </c>
      <c r="F17" s="15">
        <v>18290893.66</v>
      </c>
      <c r="G17" s="15">
        <v>18276078.66</v>
      </c>
      <c r="H17" s="15">
        <f t="shared" ref="H17:H23" si="4">E17-F17</f>
        <v>9583776.5799999982</v>
      </c>
    </row>
    <row r="18" spans="1:8" x14ac:dyDescent="0.2">
      <c r="A18" s="38"/>
      <c r="B18" s="42" t="s">
        <v>28</v>
      </c>
      <c r="C18" s="15">
        <v>22794272.940000001</v>
      </c>
      <c r="D18" s="15">
        <v>6756551.0499999998</v>
      </c>
      <c r="E18" s="15">
        <f t="shared" ref="E18:E23" si="5">C18+D18</f>
        <v>29550823.990000002</v>
      </c>
      <c r="F18" s="15">
        <v>20170127.350000001</v>
      </c>
      <c r="G18" s="15">
        <v>19483160.989999998</v>
      </c>
      <c r="H18" s="15">
        <f t="shared" si="4"/>
        <v>9380696.6400000006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47043003.880000003</v>
      </c>
      <c r="D42" s="23">
        <f t="shared" si="12"/>
        <v>11204599.16</v>
      </c>
      <c r="E42" s="23">
        <f t="shared" si="12"/>
        <v>58247603.040000007</v>
      </c>
      <c r="F42" s="23">
        <f t="shared" si="12"/>
        <v>39001909.690000005</v>
      </c>
      <c r="G42" s="23">
        <f t="shared" si="12"/>
        <v>38292088.329999998</v>
      </c>
      <c r="H42" s="23">
        <f t="shared" si="12"/>
        <v>19245693.349999998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ADQUISICIONES</cp:lastModifiedBy>
  <cp:lastPrinted>2018-03-08T21:21:25Z</cp:lastPrinted>
  <dcterms:created xsi:type="dcterms:W3CDTF">2014-02-10T03:37:14Z</dcterms:created>
  <dcterms:modified xsi:type="dcterms:W3CDTF">2018-10-09T22:18:42Z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