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13_ncr:1_{59DDAA9F-00AF-4561-BF19-F8A18961E828}" xr6:coauthVersionLast="47" xr6:coauthVersionMax="47" xr10:uidLastSave="{00000000-0000-0000-0000-000000000000}"/>
  <bookViews>
    <workbookView xWindow="-120" yWindow="-120" windowWidth="29040" windowHeight="15720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</workbook>
</file>

<file path=xl/calcChain.xml><?xml version="1.0" encoding="utf-8"?>
<calcChain xmlns="http://schemas.openxmlformats.org/spreadsheetml/2006/main">
  <c r="G13" i="5" l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50" i="4"/>
  <c r="G50" i="4" s="1"/>
  <c r="D48" i="4"/>
  <c r="G48" i="4" s="1"/>
  <c r="D46" i="4"/>
  <c r="G46" i="4" s="1"/>
  <c r="G44" i="4"/>
  <c r="D44" i="4"/>
  <c r="D42" i="4"/>
  <c r="G42" i="4" s="1"/>
  <c r="D40" i="4"/>
  <c r="G40" i="4" s="1"/>
  <c r="D38" i="4"/>
  <c r="G38" i="4" s="1"/>
  <c r="G30" i="4"/>
  <c r="F30" i="4"/>
  <c r="E30" i="4"/>
  <c r="D30" i="4"/>
  <c r="C30" i="4"/>
  <c r="B30" i="4"/>
  <c r="D28" i="4"/>
  <c r="G28" i="4" s="1"/>
  <c r="D27" i="4"/>
  <c r="G27" i="4" s="1"/>
  <c r="D26" i="4"/>
  <c r="G26" i="4" s="1"/>
  <c r="D25" i="4"/>
  <c r="G25" i="4" s="1"/>
  <c r="D14" i="8"/>
  <c r="G14" i="8" s="1"/>
  <c r="G12" i="8"/>
  <c r="D12" i="8"/>
  <c r="G10" i="8"/>
  <c r="D10" i="8"/>
  <c r="D8" i="8"/>
  <c r="G8" i="8" s="1"/>
  <c r="D6" i="8"/>
  <c r="G6" i="8" s="1"/>
  <c r="D76" i="6"/>
  <c r="G76" i="6" s="1"/>
  <c r="G75" i="6"/>
  <c r="D75" i="6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C69" i="6"/>
  <c r="D69" i="6" s="1"/>
  <c r="G69" i="6" s="1"/>
  <c r="B69" i="6"/>
  <c r="D68" i="6"/>
  <c r="G68" i="6" s="1"/>
  <c r="G67" i="6"/>
  <c r="D67" i="6"/>
  <c r="D66" i="6"/>
  <c r="G66" i="6" s="1"/>
  <c r="F65" i="6"/>
  <c r="E65" i="6"/>
  <c r="C65" i="6"/>
  <c r="B65" i="6"/>
  <c r="D65" i="6" s="1"/>
  <c r="G65" i="6" s="1"/>
  <c r="D64" i="6"/>
  <c r="G64" i="6" s="1"/>
  <c r="G63" i="6"/>
  <c r="D63" i="6"/>
  <c r="D62" i="6"/>
  <c r="G62" i="6" s="1"/>
  <c r="G61" i="6"/>
  <c r="D61" i="6"/>
  <c r="D60" i="6"/>
  <c r="G60" i="6" s="1"/>
  <c r="G59" i="6"/>
  <c r="D59" i="6"/>
  <c r="G58" i="6"/>
  <c r="D58" i="6"/>
  <c r="F57" i="6"/>
  <c r="E57" i="6"/>
  <c r="C57" i="6"/>
  <c r="D57" i="6" s="1"/>
  <c r="G57" i="6" s="1"/>
  <c r="B57" i="6"/>
  <c r="G56" i="6"/>
  <c r="D56" i="6"/>
  <c r="G55" i="6"/>
  <c r="D55" i="6"/>
  <c r="D54" i="6"/>
  <c r="G54" i="6" s="1"/>
  <c r="F53" i="6"/>
  <c r="E53" i="6"/>
  <c r="C53" i="6"/>
  <c r="D53" i="6" s="1"/>
  <c r="G53" i="6" s="1"/>
  <c r="B53" i="6"/>
  <c r="G52" i="6"/>
  <c r="D52" i="6"/>
  <c r="G51" i="6"/>
  <c r="D51" i="6"/>
  <c r="D50" i="6"/>
  <c r="G50" i="6" s="1"/>
  <c r="G49" i="6"/>
  <c r="D49" i="6"/>
  <c r="G48" i="6"/>
  <c r="D48" i="6"/>
  <c r="G47" i="6"/>
  <c r="D47" i="6"/>
  <c r="D46" i="6"/>
  <c r="G46" i="6" s="1"/>
  <c r="G45" i="6"/>
  <c r="D45" i="6"/>
  <c r="D44" i="6"/>
  <c r="G44" i="6" s="1"/>
  <c r="F43" i="6"/>
  <c r="E43" i="6"/>
  <c r="C43" i="6"/>
  <c r="D43" i="6" s="1"/>
  <c r="G43" i="6" s="1"/>
  <c r="B43" i="6"/>
  <c r="D42" i="6"/>
  <c r="G42" i="6" s="1"/>
  <c r="G41" i="6"/>
  <c r="D41" i="6"/>
  <c r="G40" i="6"/>
  <c r="D40" i="6"/>
  <c r="G39" i="6"/>
  <c r="D39" i="6"/>
  <c r="D38" i="6"/>
  <c r="G38" i="6" s="1"/>
  <c r="G37" i="6"/>
  <c r="D37" i="6"/>
  <c r="D36" i="6"/>
  <c r="G36" i="6" s="1"/>
  <c r="G35" i="6"/>
  <c r="D35" i="6"/>
  <c r="D34" i="6"/>
  <c r="G34" i="6" s="1"/>
  <c r="F33" i="6"/>
  <c r="E33" i="6"/>
  <c r="C33" i="6"/>
  <c r="D33" i="6" s="1"/>
  <c r="G33" i="6" s="1"/>
  <c r="B33" i="6"/>
  <c r="G32" i="6"/>
  <c r="D32" i="6"/>
  <c r="G31" i="6"/>
  <c r="D31" i="6"/>
  <c r="D30" i="6"/>
  <c r="G30" i="6" s="1"/>
  <c r="G29" i="6"/>
  <c r="D29" i="6"/>
  <c r="D28" i="6"/>
  <c r="G28" i="6" s="1"/>
  <c r="G27" i="6"/>
  <c r="D27" i="6"/>
  <c r="D26" i="6"/>
  <c r="G26" i="6" s="1"/>
  <c r="G25" i="6"/>
  <c r="D25" i="6"/>
  <c r="D24" i="6"/>
  <c r="G24" i="6" s="1"/>
  <c r="F23" i="6"/>
  <c r="E23" i="6"/>
  <c r="C23" i="6"/>
  <c r="B23" i="6"/>
  <c r="D23" i="6" s="1"/>
  <c r="G23" i="6" s="1"/>
  <c r="D22" i="6"/>
  <c r="G22" i="6" s="1"/>
  <c r="G21" i="6"/>
  <c r="D21" i="6"/>
  <c r="D20" i="6"/>
  <c r="G20" i="6" s="1"/>
  <c r="G19" i="6"/>
  <c r="D19" i="6"/>
  <c r="D18" i="6"/>
  <c r="G18" i="6" s="1"/>
  <c r="G17" i="6"/>
  <c r="D17" i="6"/>
  <c r="D16" i="6"/>
  <c r="G16" i="6" s="1"/>
  <c r="G15" i="6"/>
  <c r="D15" i="6"/>
  <c r="D14" i="6"/>
  <c r="G14" i="6" s="1"/>
  <c r="F13" i="6"/>
  <c r="E13" i="6"/>
  <c r="C13" i="6"/>
  <c r="D13" i="6" s="1"/>
  <c r="G13" i="6" s="1"/>
  <c r="B13" i="6"/>
  <c r="D12" i="6"/>
  <c r="G12" i="6" s="1"/>
  <c r="G11" i="6"/>
  <c r="D11" i="6"/>
  <c r="D10" i="6"/>
  <c r="G10" i="6" s="1"/>
  <c r="G9" i="6"/>
  <c r="D9" i="6"/>
  <c r="D8" i="6"/>
  <c r="G8" i="6" s="1"/>
  <c r="G7" i="6"/>
  <c r="D7" i="6"/>
  <c r="D6" i="6"/>
  <c r="G6" i="6" s="1"/>
  <c r="F5" i="6"/>
  <c r="F77" i="6" s="1"/>
  <c r="E5" i="6"/>
  <c r="E77" i="6" s="1"/>
  <c r="C5" i="6"/>
  <c r="D5" i="6" s="1"/>
  <c r="B5" i="6"/>
  <c r="B77" i="6" s="1"/>
  <c r="D77" i="6" l="1"/>
  <c r="G5" i="6"/>
  <c r="G77" i="6" s="1"/>
  <c r="C77" i="6"/>
</calcChain>
</file>

<file path=xl/sharedStrings.xml><?xml version="1.0" encoding="utf-8"?>
<sst xmlns="http://schemas.openxmlformats.org/spreadsheetml/2006/main" count="205" uniqueCount="144">
  <si>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</si>
  <si>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</si>
  <si>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</si>
  <si>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</si>
  <si>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</si>
  <si>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</si>
  <si>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</si>
  <si>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</si>
  <si>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</si>
  <si>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</si>
  <si>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</si>
  <si>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</si>
  <si>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</si>
  <si>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</si>
  <si>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</si>
  <si>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</si>
  <si>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</si>
  <si>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</si>
  <si>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</si>
  <si>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</si>
  <si>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</si>
  <si>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</si>
  <si>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</si>
  <si>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</si>
  <si>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</si>
  <si>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</si>
  <si>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</si>
  <si>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</si>
  <si>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</si>
  <si>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</si>
  <si>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</si>
  <si>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</si>
  <si>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</si>
  <si>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</si>
  <si>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</si>
  <si>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</si>
  <si>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</si>
  <si>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</si>
  <si>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</si>
  <si>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</si>
  <si>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</si>
  <si>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</si>
  <si>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</si>
  <si>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</si>
  <si>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</si>
  <si>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</si>
  <si>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</si>
  <si>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</si>
  <si>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</si>
  <si>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</si>
  <si>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</si>
  <si>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</si>
  <si>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</si>
  <si>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</si>
  <si>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</si>
  <si>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</si>
  <si>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</si>
  <si>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</si>
  <si>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</si>
  <si>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</si>
  <si>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</si>
  <si>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</si>
  <si>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</si>
  <si>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</si>
  <si>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</si>
  <si>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</si>
  <si>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</si>
  <si>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</si>
  <si>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</si>
  <si>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</si>
  <si>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</si>
  <si>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</si>
  <si>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</si>
  <si>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</si>
  <si>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</si>
  <si>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</si>
  <si>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</si>
  <si>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</si>
  <si>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</si>
  <si>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</si>
  <si>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</si>
  <si>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</si>
  <si>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</si>
  <si>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</si>
  <si>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</si>
  <si>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</si>
  <si>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</si>
  <si>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</si>
  <si>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</si>
  <si>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</si>
  <si>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</si>
  <si>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</si>
  <si>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</si>
  <si>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</si>
  <si>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</si>
  <si>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</si>
  <si>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</si>
  <si>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</si>
  <si>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</si>
  <si>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</si>
  <si>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</si>
  <si>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</si>
  <si>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</si>
  <si>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</si>
  <si>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</si>
  <si>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</si>
  <si>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</si>
  <si>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</si>
  <si>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</si>
  <si>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</si>
  <si>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</si>
  <si>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</si>
  <si>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</si>
  <si>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</si>
  <si>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</si>
  <si>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</si>
  <si>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</si>
  <si>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</si>
  <si>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</si>
  <si>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</si>
  <si>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</si>
  <si>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</si>
  <si>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</si>
  <si>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</si>
  <si>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</si>
  <si>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</si>
  <si>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</si>
  <si>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</si>
  <si>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Sistema de Agua Potable y Alcantarillado Municipal de Valle de Santiago
Estado Analítico del Ejercicio del Presupuesto de Egresos
Clasificación por Objeto del Gasto (Capítulo y Concepto)
Del 01 de Enero al 31 de Diciembre del 2023</t>
  </si>
  <si>
    <t>Sistema de Agua Potable y Alcantarillado Municipal de Valle de Santiago
Estado Analítico del Ejercicio del Presupuesto de Egresos
Clasificación Económica (por Tipo de Gasto)
Del 01 de Enero al 31 de Diciembre del 2023</t>
  </si>
  <si>
    <t>Sistema de Agua Potable y Alcantarillado Municipal de Valle de Santiago
Estado Analítico del Ejercicio del Presupuesto de Egresos
Clasificación Administrativa
Del 01 de Enero al 31 de Diciembre 2023</t>
  </si>
  <si>
    <t>Gobierno (Federal/Estatal/Municipal) de __________________________
Estado Analítico del Ejercicio del Presupuesto de Egresos
Clasificación Administrativa
Del 01 de Enero al 31 de Diciembre del 2023</t>
  </si>
  <si>
    <t>Sector Paraestatal del Gobierno (Federal/Estatal/Municipal) de ______________________
Estado Analítico del Ejercicio del Presupuesto de Egresos
Clasificación Administrativa
Del 01 de Enero al 31 de Diciembre del 2023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</si>
  <si>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</si>
  <si>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</si>
  <si>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</si>
  <si>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</si>
  <si>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</si>
  <si>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</si>
  <si>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</si>
  <si>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</si>
  <si>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</si>
  <si>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Sistema de Agua Potable y Alcantarillado Municipal de Valle de Santiago
Estado Analítico del Ejercicio del Presupuesto de Egresos
Clasificación Funcional (Finalidad y Función)
Del 01 de Enero al 31 de Diciembre del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</si>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</sst>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2" fillId="0" borderId="4" xfId="0" applyFont="1" applyBorder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showGridLines="0" topLeftCell="A61" workbookViewId="0">
      <selection activeCell="D91" sqref="D9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5" t="s">
        <v>128</v>
      </c>
      <c r="B1" s="46"/>
      <c r="C1" s="46"/>
      <c r="D1" s="46"/>
      <c r="E1" s="46"/>
      <c r="F1" s="46"/>
      <c r="G1" s="47"/>
    </row>
    <row r="2" spans="1:7" x14ac:dyDescent="0.2">
      <c r="A2" s="24"/>
      <c r="B2" s="27" t="s">
        <v>0</v>
      </c>
      <c r="C2" s="28"/>
      <c r="D2" s="28"/>
      <c r="E2" s="28"/>
      <c r="F2" s="29"/>
      <c r="G2" s="48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SUM(B6:B12)</f>
        <v>28890899.740000002</v>
      </c>
      <c r="C5" s="42">
        <f>SUM(C6:C12)</f>
        <v>160000</v>
      </c>
      <c r="D5" s="42">
        <f>B5+C5</f>
        <v>29050899.740000002</v>
      </c>
      <c r="E5" s="42">
        <f>SUM(E6:E12)</f>
        <v>25428757.440000005</v>
      </c>
      <c r="F5" s="42">
        <f>SUM(F6:F12)</f>
        <v>24871751.660000004</v>
      </c>
      <c r="G5" s="42">
        <f>D5-E5</f>
        <v>3622142.299999997</v>
      </c>
    </row>
    <row r="6" spans="1:7" x14ac:dyDescent="0.2">
      <c r="A6" s="38" t="s">
        <v>11</v>
      </c>
      <c r="B6" s="6">
        <v>18787967.010000002</v>
      </c>
      <c r="C6" s="6">
        <v>45432.82</v>
      </c>
      <c r="D6" s="6">
        <f t="shared" ref="D6:D69" si="0">B6+C6</f>
        <v>18833399.830000002</v>
      </c>
      <c r="E6" s="6">
        <v>16773543.65</v>
      </c>
      <c r="F6" s="6">
        <v>16779305.350000001</v>
      </c>
      <c r="G6" s="6">
        <f t="shared" ref="G6:G69" si="1">D6-E6</f>
        <v>2059856.1800000016</v>
      </c>
    </row>
    <row r="7" spans="1:7" x14ac:dyDescent="0.2">
      <c r="A7" s="38" t="s">
        <v>12</v>
      </c>
      <c r="B7" s="6">
        <v>0</v>
      </c>
      <c r="C7" s="6">
        <v>0</v>
      </c>
      <c r="D7" s="6">
        <f t="shared" si="0"/>
        <v>0</v>
      </c>
      <c r="E7" s="6">
        <v>0</v>
      </c>
      <c r="F7" s="6">
        <v>0</v>
      </c>
      <c r="G7" s="6">
        <f t="shared" si="1"/>
        <v>0</v>
      </c>
    </row>
    <row r="8" spans="1:7" x14ac:dyDescent="0.2">
      <c r="A8" s="38" t="s">
        <v>13</v>
      </c>
      <c r="B8" s="6">
        <v>4470649.8</v>
      </c>
      <c r="C8" s="6">
        <v>-101390.54</v>
      </c>
      <c r="D8" s="6">
        <f t="shared" si="0"/>
        <v>4369259.26</v>
      </c>
      <c r="E8" s="6">
        <v>3851480.18</v>
      </c>
      <c r="F8" s="6">
        <v>3811062</v>
      </c>
      <c r="G8" s="6">
        <f t="shared" si="1"/>
        <v>517779.07999999961</v>
      </c>
    </row>
    <row r="9" spans="1:7" x14ac:dyDescent="0.2">
      <c r="A9" s="38" t="s">
        <v>14</v>
      </c>
      <c r="B9" s="6">
        <v>4610282.93</v>
      </c>
      <c r="C9" s="6">
        <v>0</v>
      </c>
      <c r="D9" s="6">
        <f t="shared" si="0"/>
        <v>4610282.93</v>
      </c>
      <c r="E9" s="6">
        <v>3822994.08</v>
      </c>
      <c r="F9" s="6">
        <v>3300484.12</v>
      </c>
      <c r="G9" s="6">
        <f t="shared" si="1"/>
        <v>787288.84999999963</v>
      </c>
    </row>
    <row r="10" spans="1:7" x14ac:dyDescent="0.2">
      <c r="A10" s="38" t="s">
        <v>15</v>
      </c>
      <c r="B10" s="6">
        <v>1022000</v>
      </c>
      <c r="C10" s="6">
        <v>215957.72</v>
      </c>
      <c r="D10" s="6">
        <f t="shared" si="0"/>
        <v>1237957.72</v>
      </c>
      <c r="E10" s="6">
        <v>980739.53</v>
      </c>
      <c r="F10" s="6">
        <v>980900.19</v>
      </c>
      <c r="G10" s="6">
        <f t="shared" si="1"/>
        <v>257218.18999999994</v>
      </c>
    </row>
    <row r="11" spans="1:7" x14ac:dyDescent="0.2">
      <c r="A11" s="38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8" t="s">
        <v>17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41" t="s">
        <v>125</v>
      </c>
      <c r="B13" s="43">
        <f>SUM(B14:B22)</f>
        <v>7145958.7499999991</v>
      </c>
      <c r="C13" s="43">
        <f>SUM(C14:C22)</f>
        <v>3072969.9499999997</v>
      </c>
      <c r="D13" s="43">
        <f t="shared" si="0"/>
        <v>10218928.699999999</v>
      </c>
      <c r="E13" s="43">
        <f>SUM(E14:E22)</f>
        <v>9036333.709999999</v>
      </c>
      <c r="F13" s="43">
        <f>SUM(F14:F22)</f>
        <v>8314975.370000001</v>
      </c>
      <c r="G13" s="43">
        <f t="shared" si="1"/>
        <v>1182594.9900000002</v>
      </c>
    </row>
    <row r="14" spans="1:7" x14ac:dyDescent="0.2">
      <c r="A14" s="38" t="s">
        <v>18</v>
      </c>
      <c r="B14" s="6">
        <v>255333.16</v>
      </c>
      <c r="C14" s="6">
        <v>9278.93</v>
      </c>
      <c r="D14" s="6">
        <f t="shared" si="0"/>
        <v>264612.09000000003</v>
      </c>
      <c r="E14" s="6">
        <v>232018.39</v>
      </c>
      <c r="F14" s="6">
        <v>232018.39</v>
      </c>
      <c r="G14" s="6">
        <f t="shared" si="1"/>
        <v>32593.700000000012</v>
      </c>
    </row>
    <row r="15" spans="1:7" x14ac:dyDescent="0.2">
      <c r="A15" s="38" t="s">
        <v>19</v>
      </c>
      <c r="B15" s="6">
        <v>87000</v>
      </c>
      <c r="C15" s="6">
        <v>73000</v>
      </c>
      <c r="D15" s="6">
        <f t="shared" si="0"/>
        <v>160000</v>
      </c>
      <c r="E15" s="6">
        <v>159186.32999999999</v>
      </c>
      <c r="F15" s="6">
        <v>159186.32999999999</v>
      </c>
      <c r="G15" s="6">
        <f t="shared" si="1"/>
        <v>813.67000000001281</v>
      </c>
    </row>
    <row r="16" spans="1:7" x14ac:dyDescent="0.2">
      <c r="A16" s="38" t="s">
        <v>20</v>
      </c>
      <c r="B16" s="6">
        <v>1587408.11</v>
      </c>
      <c r="C16" s="6">
        <v>1646236.66</v>
      </c>
      <c r="D16" s="6">
        <f t="shared" si="0"/>
        <v>3233644.77</v>
      </c>
      <c r="E16" s="6">
        <v>3150113.66</v>
      </c>
      <c r="F16" s="6">
        <v>2803343.66</v>
      </c>
      <c r="G16" s="6">
        <f t="shared" si="1"/>
        <v>83531.10999999987</v>
      </c>
    </row>
    <row r="17" spans="1:7" x14ac:dyDescent="0.2">
      <c r="A17" s="38" t="s">
        <v>21</v>
      </c>
      <c r="B17" s="6">
        <v>2971267.59</v>
      </c>
      <c r="C17" s="6">
        <v>1010933.8</v>
      </c>
      <c r="D17" s="6">
        <f t="shared" si="0"/>
        <v>3982201.3899999997</v>
      </c>
      <c r="E17" s="6">
        <v>3227188.76</v>
      </c>
      <c r="F17" s="6">
        <v>3130833.36</v>
      </c>
      <c r="G17" s="6">
        <f t="shared" si="1"/>
        <v>755012.62999999989</v>
      </c>
    </row>
    <row r="18" spans="1:7" x14ac:dyDescent="0.2">
      <c r="A18" s="38" t="s">
        <v>22</v>
      </c>
      <c r="B18" s="6">
        <v>379925</v>
      </c>
      <c r="C18" s="6">
        <v>22000</v>
      </c>
      <c r="D18" s="6">
        <f t="shared" si="0"/>
        <v>401925</v>
      </c>
      <c r="E18" s="6">
        <v>265937.24</v>
      </c>
      <c r="F18" s="6">
        <v>265937.24</v>
      </c>
      <c r="G18" s="6">
        <f t="shared" si="1"/>
        <v>135987.76</v>
      </c>
    </row>
    <row r="19" spans="1:7" x14ac:dyDescent="0.2">
      <c r="A19" s="38" t="s">
        <v>23</v>
      </c>
      <c r="B19" s="6">
        <v>1346809.68</v>
      </c>
      <c r="C19" s="6">
        <v>34000</v>
      </c>
      <c r="D19" s="6">
        <f t="shared" si="0"/>
        <v>1380809.68</v>
      </c>
      <c r="E19" s="6">
        <v>1271832.55</v>
      </c>
      <c r="F19" s="6">
        <v>1277599.6100000001</v>
      </c>
      <c r="G19" s="6">
        <f t="shared" si="1"/>
        <v>108977.12999999989</v>
      </c>
    </row>
    <row r="20" spans="1:7" x14ac:dyDescent="0.2">
      <c r="A20" s="38" t="s">
        <v>24</v>
      </c>
      <c r="B20" s="6">
        <v>265628.08</v>
      </c>
      <c r="C20" s="6">
        <v>257989.65</v>
      </c>
      <c r="D20" s="6">
        <f t="shared" si="0"/>
        <v>523617.73</v>
      </c>
      <c r="E20" s="6">
        <v>510955.28</v>
      </c>
      <c r="F20" s="6">
        <v>226955.28</v>
      </c>
      <c r="G20" s="6">
        <f t="shared" si="1"/>
        <v>12662.449999999953</v>
      </c>
    </row>
    <row r="21" spans="1:7" x14ac:dyDescent="0.2">
      <c r="A21" s="38" t="s">
        <v>25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</row>
    <row r="22" spans="1:7" x14ac:dyDescent="0.2">
      <c r="A22" s="38" t="s">
        <v>26</v>
      </c>
      <c r="B22" s="6">
        <v>252587.13</v>
      </c>
      <c r="C22" s="6">
        <v>19530.91</v>
      </c>
      <c r="D22" s="6">
        <f t="shared" si="0"/>
        <v>272118.03999999998</v>
      </c>
      <c r="E22" s="6">
        <v>219101.5</v>
      </c>
      <c r="F22" s="6">
        <v>219101.5</v>
      </c>
      <c r="G22" s="6">
        <f t="shared" si="1"/>
        <v>53016.539999999979</v>
      </c>
    </row>
    <row r="23" spans="1:7" x14ac:dyDescent="0.2">
      <c r="A23" s="41" t="s">
        <v>27</v>
      </c>
      <c r="B23" s="43">
        <f>SUM(B24:B32)</f>
        <v>25083040.599999998</v>
      </c>
      <c r="C23" s="43">
        <f>SUM(C24:C32)</f>
        <v>-1073864.9199999995</v>
      </c>
      <c r="D23" s="43">
        <f t="shared" si="0"/>
        <v>24009175.68</v>
      </c>
      <c r="E23" s="43">
        <f>SUM(E24:E32)</f>
        <v>22149078.539999999</v>
      </c>
      <c r="F23" s="43">
        <f>SUM(F24:F32)</f>
        <v>20498916.080000002</v>
      </c>
      <c r="G23" s="43">
        <f t="shared" si="1"/>
        <v>1860097.1400000006</v>
      </c>
    </row>
    <row r="24" spans="1:7" x14ac:dyDescent="0.2">
      <c r="A24" s="38" t="s">
        <v>28</v>
      </c>
      <c r="B24" s="6">
        <v>10385062.529999999</v>
      </c>
      <c r="C24" s="6">
        <v>-351003.26</v>
      </c>
      <c r="D24" s="6">
        <f t="shared" si="0"/>
        <v>10034059.27</v>
      </c>
      <c r="E24" s="6">
        <v>9382505.6199999992</v>
      </c>
      <c r="F24" s="6">
        <v>9382505.6199999992</v>
      </c>
      <c r="G24" s="6">
        <f t="shared" si="1"/>
        <v>651553.65000000037</v>
      </c>
    </row>
    <row r="25" spans="1:7" x14ac:dyDescent="0.2">
      <c r="A25" s="38" t="s">
        <v>29</v>
      </c>
      <c r="B25" s="6">
        <v>296164.46000000002</v>
      </c>
      <c r="C25" s="6">
        <v>279280.40999999997</v>
      </c>
      <c r="D25" s="6">
        <f t="shared" si="0"/>
        <v>575444.87</v>
      </c>
      <c r="E25" s="6">
        <v>493887.72</v>
      </c>
      <c r="F25" s="6">
        <v>493887.72</v>
      </c>
      <c r="G25" s="6">
        <f t="shared" si="1"/>
        <v>81557.150000000023</v>
      </c>
    </row>
    <row r="26" spans="1:7" x14ac:dyDescent="0.2">
      <c r="A26" s="38" t="s">
        <v>30</v>
      </c>
      <c r="B26" s="6">
        <v>3565777.36</v>
      </c>
      <c r="C26" s="6">
        <v>1284827.1200000001</v>
      </c>
      <c r="D26" s="6">
        <f t="shared" si="0"/>
        <v>4850604.4800000004</v>
      </c>
      <c r="E26" s="6">
        <v>4423273.8899999997</v>
      </c>
      <c r="F26" s="6">
        <v>4148873.89</v>
      </c>
      <c r="G26" s="6">
        <f t="shared" si="1"/>
        <v>427330.59000000078</v>
      </c>
    </row>
    <row r="27" spans="1:7" x14ac:dyDescent="0.2">
      <c r="A27" s="38" t="s">
        <v>31</v>
      </c>
      <c r="B27" s="6">
        <v>332500</v>
      </c>
      <c r="C27" s="6">
        <v>41000</v>
      </c>
      <c r="D27" s="6">
        <f t="shared" si="0"/>
        <v>373500</v>
      </c>
      <c r="E27" s="6">
        <v>109821.23</v>
      </c>
      <c r="F27" s="6">
        <v>109821.23</v>
      </c>
      <c r="G27" s="6">
        <f t="shared" si="1"/>
        <v>263678.77</v>
      </c>
    </row>
    <row r="28" spans="1:7" x14ac:dyDescent="0.2">
      <c r="A28" s="38" t="s">
        <v>32</v>
      </c>
      <c r="B28" s="6">
        <v>6006009.3799999999</v>
      </c>
      <c r="C28" s="6">
        <v>-2391413.7599999998</v>
      </c>
      <c r="D28" s="6">
        <f t="shared" si="0"/>
        <v>3614595.62</v>
      </c>
      <c r="E28" s="6">
        <v>3364298.71</v>
      </c>
      <c r="F28" s="6">
        <v>2985501.71</v>
      </c>
      <c r="G28" s="6">
        <f t="shared" si="1"/>
        <v>250296.91000000015</v>
      </c>
    </row>
    <row r="29" spans="1:7" x14ac:dyDescent="0.2">
      <c r="A29" s="38" t="s">
        <v>33</v>
      </c>
      <c r="B29" s="6">
        <v>75593.22</v>
      </c>
      <c r="C29" s="6">
        <v>-23559.15</v>
      </c>
      <c r="D29" s="6">
        <f t="shared" si="0"/>
        <v>52034.07</v>
      </c>
      <c r="E29" s="6">
        <v>35000</v>
      </c>
      <c r="F29" s="6">
        <v>35000</v>
      </c>
      <c r="G29" s="6">
        <f t="shared" si="1"/>
        <v>17034.07</v>
      </c>
    </row>
    <row r="30" spans="1:7" x14ac:dyDescent="0.2">
      <c r="A30" s="38" t="s">
        <v>34</v>
      </c>
      <c r="B30" s="6">
        <v>90326.61</v>
      </c>
      <c r="C30" s="6">
        <v>-33000</v>
      </c>
      <c r="D30" s="6">
        <f t="shared" si="0"/>
        <v>57326.61</v>
      </c>
      <c r="E30" s="6">
        <v>44752.83</v>
      </c>
      <c r="F30" s="6">
        <v>44752.83</v>
      </c>
      <c r="G30" s="6">
        <f t="shared" si="1"/>
        <v>12573.779999999999</v>
      </c>
    </row>
    <row r="31" spans="1:7" x14ac:dyDescent="0.2">
      <c r="A31" s="38" t="s">
        <v>35</v>
      </c>
      <c r="B31" s="6">
        <v>99840.52</v>
      </c>
      <c r="C31" s="6">
        <v>51908.62</v>
      </c>
      <c r="D31" s="6">
        <f t="shared" si="0"/>
        <v>151749.14000000001</v>
      </c>
      <c r="E31" s="6">
        <v>148993.87</v>
      </c>
      <c r="F31" s="6">
        <v>148993.87</v>
      </c>
      <c r="G31" s="6">
        <f t="shared" si="1"/>
        <v>2755.2700000000186</v>
      </c>
    </row>
    <row r="32" spans="1:7" x14ac:dyDescent="0.2">
      <c r="A32" s="38" t="s">
        <v>36</v>
      </c>
      <c r="B32" s="6">
        <v>4231766.5199999996</v>
      </c>
      <c r="C32" s="6">
        <v>68095.100000000006</v>
      </c>
      <c r="D32" s="6">
        <f t="shared" si="0"/>
        <v>4299861.6199999992</v>
      </c>
      <c r="E32" s="6">
        <v>4146544.67</v>
      </c>
      <c r="F32" s="6">
        <v>3149579.21</v>
      </c>
      <c r="G32" s="6">
        <f t="shared" si="1"/>
        <v>153316.94999999925</v>
      </c>
    </row>
    <row r="33" spans="1:7" x14ac:dyDescent="0.2">
      <c r="A33" s="41" t="s">
        <v>126</v>
      </c>
      <c r="B33" s="43">
        <f>SUM(B34:B42)</f>
        <v>409200</v>
      </c>
      <c r="C33" s="43">
        <f>SUM(C34:C42)</f>
        <v>-169344.6</v>
      </c>
      <c r="D33" s="43">
        <f t="shared" si="0"/>
        <v>239855.4</v>
      </c>
      <c r="E33" s="43">
        <f>SUM(E34:E42)</f>
        <v>238655.4</v>
      </c>
      <c r="F33" s="43">
        <f>SUM(F34:F42)</f>
        <v>238655.4</v>
      </c>
      <c r="G33" s="43">
        <f t="shared" si="1"/>
        <v>1200</v>
      </c>
    </row>
    <row r="34" spans="1:7" x14ac:dyDescent="0.2">
      <c r="A34" s="38" t="s">
        <v>37</v>
      </c>
      <c r="B34" s="6">
        <v>25200</v>
      </c>
      <c r="C34" s="6">
        <v>0</v>
      </c>
      <c r="D34" s="6">
        <f t="shared" si="0"/>
        <v>25200</v>
      </c>
      <c r="E34" s="6">
        <v>24000</v>
      </c>
      <c r="F34" s="6">
        <v>24000</v>
      </c>
      <c r="G34" s="6">
        <f t="shared" si="1"/>
        <v>1200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</row>
    <row r="37" spans="1:7" x14ac:dyDescent="0.2">
      <c r="A37" s="38" t="s">
        <v>40</v>
      </c>
      <c r="B37" s="6">
        <v>384000</v>
      </c>
      <c r="C37" s="6">
        <v>-169344.6</v>
      </c>
      <c r="D37" s="6">
        <f t="shared" si="0"/>
        <v>214655.4</v>
      </c>
      <c r="E37" s="6">
        <v>214655.4</v>
      </c>
      <c r="F37" s="6">
        <v>214655.4</v>
      </c>
      <c r="G37" s="6">
        <f t="shared" si="1"/>
        <v>0</v>
      </c>
    </row>
    <row r="38" spans="1:7" x14ac:dyDescent="0.2">
      <c r="A38" s="38" t="s">
        <v>41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</row>
    <row r="43" spans="1:7" x14ac:dyDescent="0.2">
      <c r="A43" s="41" t="s">
        <v>127</v>
      </c>
      <c r="B43" s="43">
        <f>SUM(B44:B52)</f>
        <v>4222061.37</v>
      </c>
      <c r="C43" s="43">
        <f>SUM(C44:C52)</f>
        <v>1943120.2499999998</v>
      </c>
      <c r="D43" s="43">
        <f t="shared" si="0"/>
        <v>6165181.6200000001</v>
      </c>
      <c r="E43" s="43">
        <f>SUM(E44:E52)</f>
        <v>5180003.1900000004</v>
      </c>
      <c r="F43" s="43">
        <f>SUM(F44:F52)</f>
        <v>2527954.89</v>
      </c>
      <c r="G43" s="43">
        <f t="shared" si="1"/>
        <v>985178.4299999997</v>
      </c>
    </row>
    <row r="44" spans="1:7" x14ac:dyDescent="0.2">
      <c r="A44" s="38" t="s">
        <v>46</v>
      </c>
      <c r="B44" s="6">
        <v>986835.6</v>
      </c>
      <c r="C44" s="6">
        <v>-218766.41</v>
      </c>
      <c r="D44" s="6">
        <f t="shared" si="0"/>
        <v>768069.19</v>
      </c>
      <c r="E44" s="6">
        <v>761339.78</v>
      </c>
      <c r="F44" s="6">
        <v>761339.78</v>
      </c>
      <c r="G44" s="6">
        <f t="shared" si="1"/>
        <v>6729.4099999999162</v>
      </c>
    </row>
    <row r="45" spans="1:7" x14ac:dyDescent="0.2">
      <c r="A45" s="38" t="s">
        <v>47</v>
      </c>
      <c r="B45" s="6">
        <v>16123.08</v>
      </c>
      <c r="C45" s="6">
        <v>12502.02</v>
      </c>
      <c r="D45" s="6">
        <f t="shared" si="0"/>
        <v>28625.1</v>
      </c>
      <c r="E45" s="6">
        <v>28625.1</v>
      </c>
      <c r="F45" s="6">
        <v>28625.1</v>
      </c>
      <c r="G45" s="6">
        <f t="shared" si="1"/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</row>
    <row r="47" spans="1:7" x14ac:dyDescent="0.2">
      <c r="A47" s="38" t="s">
        <v>49</v>
      </c>
      <c r="B47" s="6">
        <v>930000</v>
      </c>
      <c r="C47" s="6">
        <v>-84152.16</v>
      </c>
      <c r="D47" s="6">
        <f t="shared" si="0"/>
        <v>845847.84</v>
      </c>
      <c r="E47" s="6">
        <v>845847.84</v>
      </c>
      <c r="F47" s="6">
        <v>845847.84</v>
      </c>
      <c r="G47" s="6">
        <f t="shared" si="1"/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</row>
    <row r="49" spans="1:7" x14ac:dyDescent="0.2">
      <c r="A49" s="38" t="s">
        <v>51</v>
      </c>
      <c r="B49" s="6">
        <v>2069102.69</v>
      </c>
      <c r="C49" s="6">
        <v>2245536.7999999998</v>
      </c>
      <c r="D49" s="6">
        <f t="shared" si="0"/>
        <v>4314639.49</v>
      </c>
      <c r="E49" s="6">
        <v>3344251.47</v>
      </c>
      <c r="F49" s="6">
        <v>842203.17</v>
      </c>
      <c r="G49" s="6">
        <f t="shared" si="1"/>
        <v>970388.02</v>
      </c>
    </row>
    <row r="50" spans="1:7" x14ac:dyDescent="0.2">
      <c r="A50" s="38" t="s">
        <v>52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</row>
    <row r="52" spans="1:7" x14ac:dyDescent="0.2">
      <c r="A52" s="38" t="s">
        <v>54</v>
      </c>
      <c r="B52" s="6">
        <v>220000</v>
      </c>
      <c r="C52" s="6">
        <v>-12000</v>
      </c>
      <c r="D52" s="6">
        <f t="shared" si="0"/>
        <v>208000</v>
      </c>
      <c r="E52" s="6">
        <v>199939</v>
      </c>
      <c r="F52" s="6">
        <v>49939</v>
      </c>
      <c r="G52" s="6">
        <f t="shared" si="1"/>
        <v>8061</v>
      </c>
    </row>
    <row r="53" spans="1:7" x14ac:dyDescent="0.2">
      <c r="A53" s="41" t="s">
        <v>55</v>
      </c>
      <c r="B53" s="43">
        <f>SUM(B54:B56)</f>
        <v>44155.9</v>
      </c>
      <c r="C53" s="43">
        <f>SUM(C54:C56)</f>
        <v>216596.6</v>
      </c>
      <c r="D53" s="43">
        <f t="shared" si="0"/>
        <v>260752.5</v>
      </c>
      <c r="E53" s="43">
        <f>SUM(E54:E56)</f>
        <v>216099.74</v>
      </c>
      <c r="F53" s="43">
        <f>SUM(F54:F56)</f>
        <v>42000</v>
      </c>
      <c r="G53" s="43">
        <f t="shared" si="1"/>
        <v>44652.760000000009</v>
      </c>
    </row>
    <row r="54" spans="1:7" x14ac:dyDescent="0.2">
      <c r="A54" s="38" t="s">
        <v>56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</row>
    <row r="56" spans="1:7" x14ac:dyDescent="0.2">
      <c r="A56" s="38" t="s">
        <v>58</v>
      </c>
      <c r="B56" s="6">
        <v>44155.9</v>
      </c>
      <c r="C56" s="6">
        <v>216596.6</v>
      </c>
      <c r="D56" s="6">
        <f t="shared" si="0"/>
        <v>260752.5</v>
      </c>
      <c r="E56" s="6">
        <v>216099.74</v>
      </c>
      <c r="F56" s="6">
        <v>42000</v>
      </c>
      <c r="G56" s="6">
        <f t="shared" si="1"/>
        <v>44652.760000000009</v>
      </c>
    </row>
    <row r="57" spans="1:7" x14ac:dyDescent="0.2">
      <c r="A57" s="41" t="s">
        <v>123</v>
      </c>
      <c r="B57" s="43">
        <f>SUM(B58:B64)</f>
        <v>0</v>
      </c>
      <c r="C57" s="43">
        <f>SUM(C58:C64)</f>
        <v>0</v>
      </c>
      <c r="D57" s="43">
        <f t="shared" si="0"/>
        <v>0</v>
      </c>
      <c r="E57" s="43">
        <f>SUM(E58:E64)</f>
        <v>0</v>
      </c>
      <c r="F57" s="43">
        <f>SUM(F58:F64)</f>
        <v>0</v>
      </c>
      <c r="G57" s="43">
        <f t="shared" si="1"/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</row>
    <row r="65" spans="1:7" x14ac:dyDescent="0.2">
      <c r="A65" s="41" t="s">
        <v>124</v>
      </c>
      <c r="B65" s="43">
        <f>SUM(B66:B68)</f>
        <v>0</v>
      </c>
      <c r="C65" s="43">
        <f>SUM(C66:C68)</f>
        <v>575000</v>
      </c>
      <c r="D65" s="43">
        <f t="shared" si="0"/>
        <v>575000</v>
      </c>
      <c r="E65" s="43">
        <f>SUM(E66:E68)</f>
        <v>495388.26</v>
      </c>
      <c r="F65" s="43">
        <f>SUM(F66:F68)</f>
        <v>251177.16</v>
      </c>
      <c r="G65" s="43">
        <f t="shared" si="1"/>
        <v>79611.739999999991</v>
      </c>
    </row>
    <row r="66" spans="1:7" x14ac:dyDescent="0.2">
      <c r="A66" s="38" t="s">
        <v>66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</row>
    <row r="68" spans="1:7" x14ac:dyDescent="0.2">
      <c r="A68" s="38" t="s">
        <v>68</v>
      </c>
      <c r="B68" s="6">
        <v>0</v>
      </c>
      <c r="C68" s="6">
        <v>575000</v>
      </c>
      <c r="D68" s="6">
        <f t="shared" si="0"/>
        <v>575000</v>
      </c>
      <c r="E68" s="6">
        <v>495388.26</v>
      </c>
      <c r="F68" s="6">
        <v>251177.16</v>
      </c>
      <c r="G68" s="6">
        <f t="shared" si="1"/>
        <v>79611.739999999991</v>
      </c>
    </row>
    <row r="69" spans="1:7" x14ac:dyDescent="0.2">
      <c r="A69" s="41" t="s">
        <v>69</v>
      </c>
      <c r="B69" s="43">
        <f>SUM(B70:B76)</f>
        <v>0</v>
      </c>
      <c r="C69" s="43">
        <f>SUM(C70:C76)</f>
        <v>0</v>
      </c>
      <c r="D69" s="43">
        <f t="shared" si="0"/>
        <v>0</v>
      </c>
      <c r="E69" s="43">
        <f>SUM(E70:E76)</f>
        <v>0</v>
      </c>
      <c r="F69" s="43">
        <f>SUM(F70:F76)</f>
        <v>0</v>
      </c>
      <c r="G69" s="43">
        <f t="shared" si="1"/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f t="shared" si="2"/>
        <v>0</v>
      </c>
      <c r="E76" s="7">
        <v>0</v>
      </c>
      <c r="F76" s="7">
        <v>0</v>
      </c>
      <c r="G76" s="7">
        <f t="shared" si="3"/>
        <v>0</v>
      </c>
    </row>
    <row r="77" spans="1:7" x14ac:dyDescent="0.2">
      <c r="A77" s="40" t="s">
        <v>77</v>
      </c>
      <c r="B77" s="8">
        <f t="shared" ref="B77:G77" si="4">SUM(B5+B13+B23+B33+B43+B53+B57+B65+B69)</f>
        <v>65795316.359999999</v>
      </c>
      <c r="C77" s="8">
        <f t="shared" si="4"/>
        <v>4724477.2799999993</v>
      </c>
      <c r="D77" s="8">
        <f t="shared" si="4"/>
        <v>70519793.640000001</v>
      </c>
      <c r="E77" s="8">
        <f t="shared" si="4"/>
        <v>62744316.280000001</v>
      </c>
      <c r="F77" s="8">
        <f t="shared" si="4"/>
        <v>56745430.560000002</v>
      </c>
      <c r="G77" s="8">
        <f t="shared" si="4"/>
        <v>7775477.3599999975</v>
      </c>
    </row>
    <row r="79" spans="1:7" x14ac:dyDescent="0.2">
      <c r="A79" s="1" t="s">
        <v>143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5:B77 C5:C77 D70:D77 E5:E77 F5:F77 G5:G77" unlockedFormula="1"/>
    <ignoredError sqref="D5:D6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showGridLines="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129</v>
      </c>
      <c r="B1" s="46"/>
      <c r="C1" s="46"/>
      <c r="D1" s="46"/>
      <c r="E1" s="46"/>
      <c r="F1" s="46"/>
      <c r="G1" s="47"/>
    </row>
    <row r="2" spans="1:7" x14ac:dyDescent="0.2">
      <c r="A2" s="24"/>
      <c r="B2" s="27" t="s">
        <v>0</v>
      </c>
      <c r="C2" s="28"/>
      <c r="D2" s="28"/>
      <c r="E2" s="28"/>
      <c r="F2" s="29"/>
      <c r="G2" s="48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61529099.090000004</v>
      </c>
      <c r="C6" s="6">
        <v>1989760.43</v>
      </c>
      <c r="D6" s="6">
        <f>B6+C6</f>
        <v>63518859.520000003</v>
      </c>
      <c r="E6" s="6">
        <v>56852825.090000004</v>
      </c>
      <c r="F6" s="6">
        <v>53924298.509999998</v>
      </c>
      <c r="G6" s="6">
        <f>D6-E6</f>
        <v>6666034.4299999997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6">
        <v>4266217.2699999996</v>
      </c>
      <c r="C8" s="6">
        <v>2734716.85</v>
      </c>
      <c r="D8" s="6">
        <f>B8+C8</f>
        <v>7000934.1199999992</v>
      </c>
      <c r="E8" s="6">
        <v>5891491.1900000004</v>
      </c>
      <c r="F8" s="6">
        <v>2821132.05</v>
      </c>
      <c r="G8" s="6">
        <f>D8-E8</f>
        <v>1109442.9299999988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v>65795316.359999999</v>
      </c>
      <c r="C16" s="8">
        <v>4724477.28</v>
      </c>
      <c r="D16" s="8">
        <v>70519793.640000001</v>
      </c>
      <c r="E16" s="8">
        <v>62744316.280000001</v>
      </c>
      <c r="F16" s="8">
        <v>56745430.559999995</v>
      </c>
      <c r="G16" s="8">
        <v>7775477.3599999985</v>
      </c>
    </row>
    <row r="18" spans="1:1" x14ac:dyDescent="0.2">
      <c r="A18" s="1" t="s">
        <v>143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D6:D14 G6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showGridLines="0" tabSelected="1" workbookViewId="0">
      <selection activeCell="A2" sqref="A2:G16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130</v>
      </c>
      <c r="B1" s="46"/>
      <c r="C1" s="46"/>
      <c r="D1" s="46"/>
      <c r="E1" s="46"/>
      <c r="F1" s="46"/>
      <c r="G1" s="47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8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9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44" t="s">
        <v>133</v>
      </c>
      <c r="B7" s="6">
        <v>3300216.13</v>
      </c>
      <c r="C7" s="6">
        <v>829490.07</v>
      </c>
      <c r="D7" s="6">
        <v>4129706.1999999997</v>
      </c>
      <c r="E7" s="6">
        <v>4010005.62</v>
      </c>
      <c r="F7" s="6">
        <v>3630532.87</v>
      </c>
      <c r="G7" s="6">
        <v>119700.57999999961</v>
      </c>
    </row>
    <row r="8" spans="1:7" x14ac:dyDescent="0.2">
      <c r="A8" s="44" t="s">
        <v>134</v>
      </c>
      <c r="B8" s="6">
        <v>861860.11</v>
      </c>
      <c r="C8" s="6">
        <v>0</v>
      </c>
      <c r="D8" s="6">
        <v>861860.11</v>
      </c>
      <c r="E8" s="6">
        <v>821030.52</v>
      </c>
      <c r="F8" s="6">
        <v>807447.74</v>
      </c>
      <c r="G8" s="6">
        <v>40829.589999999967</v>
      </c>
    </row>
    <row r="9" spans="1:7" x14ac:dyDescent="0.2">
      <c r="A9" s="44" t="s">
        <v>135</v>
      </c>
      <c r="B9" s="6">
        <v>9317385.9600000009</v>
      </c>
      <c r="C9" s="6">
        <v>-723999.41</v>
      </c>
      <c r="D9" s="6">
        <v>8593386.5500000007</v>
      </c>
      <c r="E9" s="6">
        <v>7779098.3499999996</v>
      </c>
      <c r="F9" s="6">
        <v>7346474.9800000004</v>
      </c>
      <c r="G9" s="6">
        <v>814288.20000000112</v>
      </c>
    </row>
    <row r="10" spans="1:7" x14ac:dyDescent="0.2">
      <c r="A10" s="44" t="s">
        <v>136</v>
      </c>
      <c r="B10" s="6">
        <v>11630640.539999999</v>
      </c>
      <c r="C10" s="6">
        <v>778328.13</v>
      </c>
      <c r="D10" s="6">
        <v>12408968.67</v>
      </c>
      <c r="E10" s="6">
        <v>11215107.65</v>
      </c>
      <c r="F10" s="6">
        <v>10580261.060000001</v>
      </c>
      <c r="G10" s="6">
        <v>1193861.0199999996</v>
      </c>
    </row>
    <row r="11" spans="1:7" x14ac:dyDescent="0.2">
      <c r="A11" s="44" t="s">
        <v>137</v>
      </c>
      <c r="B11" s="6">
        <v>3515975.43</v>
      </c>
      <c r="C11" s="6">
        <v>-221000</v>
      </c>
      <c r="D11" s="6">
        <v>3294975.43</v>
      </c>
      <c r="E11" s="6">
        <v>3004152.14</v>
      </c>
      <c r="F11" s="6">
        <v>2933709.94</v>
      </c>
      <c r="G11" s="6">
        <v>290823.29000000004</v>
      </c>
    </row>
    <row r="12" spans="1:7" x14ac:dyDescent="0.2">
      <c r="A12" s="44" t="s">
        <v>138</v>
      </c>
      <c r="B12" s="6">
        <v>9921330.5800000001</v>
      </c>
      <c r="C12" s="6">
        <v>131559.59</v>
      </c>
      <c r="D12" s="6">
        <v>10052890.17</v>
      </c>
      <c r="E12" s="6">
        <v>8482017.7699999996</v>
      </c>
      <c r="F12" s="6">
        <v>8346156.4100000001</v>
      </c>
      <c r="G12" s="6">
        <v>1570872.4000000004</v>
      </c>
    </row>
    <row r="13" spans="1:7" x14ac:dyDescent="0.2">
      <c r="A13" s="44" t="s">
        <v>139</v>
      </c>
      <c r="B13" s="6">
        <v>3536734.52</v>
      </c>
      <c r="C13" s="6">
        <v>261318.13</v>
      </c>
      <c r="D13" s="6">
        <v>3798052.65</v>
      </c>
      <c r="E13" s="6">
        <v>3495171.3</v>
      </c>
      <c r="F13" s="6">
        <v>3459196.22</v>
      </c>
      <c r="G13" s="6">
        <v>302881.35000000009</v>
      </c>
    </row>
    <row r="14" spans="1:7" x14ac:dyDescent="0.2">
      <c r="A14" s="44" t="s">
        <v>140</v>
      </c>
      <c r="B14" s="6">
        <v>19233070.530000001</v>
      </c>
      <c r="C14" s="6">
        <v>3654780.77</v>
      </c>
      <c r="D14" s="6">
        <v>22887851.300000001</v>
      </c>
      <c r="E14" s="6">
        <v>20368422.329999998</v>
      </c>
      <c r="F14" s="6">
        <v>16192582.43</v>
      </c>
      <c r="G14" s="6">
        <v>2519428.9700000025</v>
      </c>
    </row>
    <row r="15" spans="1:7" x14ac:dyDescent="0.2">
      <c r="A15" s="44" t="s">
        <v>141</v>
      </c>
      <c r="B15" s="7">
        <v>4478102.5599999996</v>
      </c>
      <c r="C15" s="7">
        <v>14000</v>
      </c>
      <c r="D15" s="7">
        <v>4492102.5599999996</v>
      </c>
      <c r="E15" s="7">
        <v>3569310.6</v>
      </c>
      <c r="F15" s="7">
        <v>3449068.91</v>
      </c>
      <c r="G15" s="7">
        <v>922791.9599999995</v>
      </c>
    </row>
    <row r="16" spans="1:7" x14ac:dyDescent="0.2">
      <c r="A16" s="32" t="s">
        <v>77</v>
      </c>
      <c r="B16" s="12">
        <v>65795316.360000007</v>
      </c>
      <c r="C16" s="12">
        <v>4724477.2799999993</v>
      </c>
      <c r="D16" s="12">
        <v>70519793.640000001</v>
      </c>
      <c r="E16" s="12">
        <v>62744316.279999994</v>
      </c>
      <c r="F16" s="12">
        <v>56745430.560000002</v>
      </c>
      <c r="G16" s="12">
        <v>7775477.3600000031</v>
      </c>
    </row>
    <row r="19" spans="1:7" ht="45" customHeight="1" x14ac:dyDescent="0.2">
      <c r="A19" s="45" t="s">
        <v>131</v>
      </c>
      <c r="B19" s="46"/>
      <c r="C19" s="46"/>
      <c r="D19" s="46"/>
      <c r="E19" s="46"/>
      <c r="F19" s="46"/>
      <c r="G19" s="47"/>
    </row>
    <row r="21" spans="1:7" x14ac:dyDescent="0.2">
      <c r="A21" s="24"/>
      <c r="B21" s="27" t="s">
        <v>0</v>
      </c>
      <c r="C21" s="28"/>
      <c r="D21" s="28"/>
      <c r="E21" s="28"/>
      <c r="F21" s="29"/>
      <c r="G21" s="48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9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81</v>
      </c>
      <c r="B25" s="6">
        <v>0</v>
      </c>
      <c r="C25" s="6">
        <v>0</v>
      </c>
      <c r="D25" s="6">
        <f>B25+C25</f>
        <v>0</v>
      </c>
      <c r="E25" s="6">
        <v>0</v>
      </c>
      <c r="F25" s="6">
        <v>0</v>
      </c>
      <c r="G25" s="6">
        <f>D25-E25</f>
        <v>0</v>
      </c>
    </row>
    <row r="26" spans="1:7" x14ac:dyDescent="0.2">
      <c r="A26" s="31" t="s">
        <v>82</v>
      </c>
      <c r="B26" s="6">
        <v>0</v>
      </c>
      <c r="C26" s="6">
        <v>0</v>
      </c>
      <c r="D26" s="6">
        <f>B26+C26</f>
        <v>0</v>
      </c>
      <c r="E26" s="6">
        <v>0</v>
      </c>
      <c r="F26" s="6">
        <v>0</v>
      </c>
      <c r="G26" s="6">
        <f>D26-E26</f>
        <v>0</v>
      </c>
    </row>
    <row r="27" spans="1:7" x14ac:dyDescent="0.2">
      <c r="A27" s="31" t="s">
        <v>83</v>
      </c>
      <c r="B27" s="6">
        <v>0</v>
      </c>
      <c r="C27" s="6">
        <v>0</v>
      </c>
      <c r="D27" s="6">
        <f>B27+C27</f>
        <v>0</v>
      </c>
      <c r="E27" s="6">
        <v>0</v>
      </c>
      <c r="F27" s="6">
        <v>0</v>
      </c>
      <c r="G27" s="6">
        <f>D27-E27</f>
        <v>0</v>
      </c>
    </row>
    <row r="28" spans="1:7" x14ac:dyDescent="0.2">
      <c r="A28" s="31" t="s">
        <v>84</v>
      </c>
      <c r="B28" s="6">
        <v>0</v>
      </c>
      <c r="C28" s="6">
        <v>0</v>
      </c>
      <c r="D28" s="6">
        <f>B28+C28</f>
        <v>0</v>
      </c>
      <c r="E28" s="6">
        <v>0</v>
      </c>
      <c r="F28" s="6">
        <v>0</v>
      </c>
      <c r="G28" s="6">
        <f>D28-E28</f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f t="shared" ref="B30:G30" si="0">SUM(B26:B29)</f>
        <v>0</v>
      </c>
      <c r="C30" s="12">
        <f t="shared" si="0"/>
        <v>0</v>
      </c>
      <c r="D30" s="12">
        <f t="shared" si="0"/>
        <v>0</v>
      </c>
      <c r="E30" s="12">
        <f t="shared" si="0"/>
        <v>0</v>
      </c>
      <c r="F30" s="12">
        <f t="shared" si="0"/>
        <v>0</v>
      </c>
      <c r="G30" s="12">
        <f t="shared" si="0"/>
        <v>0</v>
      </c>
    </row>
    <row r="33" spans="1:7" ht="45" customHeight="1" x14ac:dyDescent="0.2">
      <c r="A33" s="45" t="s">
        <v>132</v>
      </c>
      <c r="B33" s="46"/>
      <c r="C33" s="46"/>
      <c r="D33" s="46"/>
      <c r="E33" s="46"/>
      <c r="F33" s="46"/>
      <c r="G33" s="47"/>
    </row>
    <row r="34" spans="1:7" x14ac:dyDescent="0.2">
      <c r="A34" s="24"/>
      <c r="B34" s="27" t="s">
        <v>0</v>
      </c>
      <c r="C34" s="28"/>
      <c r="D34" s="28"/>
      <c r="E34" s="28"/>
      <c r="F34" s="29"/>
      <c r="G34" s="48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9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85</v>
      </c>
      <c r="B38" s="6">
        <v>65795316.359999999</v>
      </c>
      <c r="C38" s="6">
        <v>4724477.28</v>
      </c>
      <c r="D38" s="6">
        <f t="shared" ref="D38" si="1">B38+C38</f>
        <v>70519793.640000001</v>
      </c>
      <c r="E38" s="6">
        <v>62744316.280000001</v>
      </c>
      <c r="F38" s="6">
        <v>56745430.560000002</v>
      </c>
      <c r="G38" s="6">
        <f t="shared" ref="G38" si="2">D38-E38</f>
        <v>7775477.3599999994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86</v>
      </c>
      <c r="B40" s="6">
        <v>0</v>
      </c>
      <c r="C40" s="6">
        <v>0</v>
      </c>
      <c r="D40" s="6">
        <f t="shared" ref="D40" si="3">B40+C40</f>
        <v>0</v>
      </c>
      <c r="E40" s="6">
        <v>0</v>
      </c>
      <c r="F40" s="6">
        <v>0</v>
      </c>
      <c r="G40" s="6">
        <f t="shared" ref="G40" si="4">D40-E40</f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87</v>
      </c>
      <c r="B42" s="6">
        <v>0</v>
      </c>
      <c r="C42" s="6">
        <v>0</v>
      </c>
      <c r="D42" s="6">
        <f t="shared" ref="D42" si="5">B42+C42</f>
        <v>0</v>
      </c>
      <c r="E42" s="6">
        <v>0</v>
      </c>
      <c r="F42" s="6">
        <v>0</v>
      </c>
      <c r="G42" s="6">
        <f t="shared" ref="G42" si="6">D42-E42</f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88</v>
      </c>
      <c r="B44" s="6">
        <v>0</v>
      </c>
      <c r="C44" s="6">
        <v>0</v>
      </c>
      <c r="D44" s="6">
        <f t="shared" ref="D44" si="7">B44+C44</f>
        <v>0</v>
      </c>
      <c r="E44" s="6">
        <v>0</v>
      </c>
      <c r="F44" s="6">
        <v>0</v>
      </c>
      <c r="G44" s="6">
        <f t="shared" ref="G44" si="8">D44-E44</f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89</v>
      </c>
      <c r="B46" s="6">
        <v>0</v>
      </c>
      <c r="C46" s="6">
        <v>0</v>
      </c>
      <c r="D46" s="6">
        <f t="shared" ref="D46" si="9">B46+C46</f>
        <v>0</v>
      </c>
      <c r="E46" s="6">
        <v>0</v>
      </c>
      <c r="F46" s="6">
        <v>0</v>
      </c>
      <c r="G46" s="6">
        <f t="shared" ref="G46" si="10">D46-E46</f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90</v>
      </c>
      <c r="B48" s="6">
        <v>0</v>
      </c>
      <c r="C48" s="6">
        <v>0</v>
      </c>
      <c r="D48" s="6">
        <f t="shared" ref="D48" si="11">B48+C48</f>
        <v>0</v>
      </c>
      <c r="E48" s="6">
        <v>0</v>
      </c>
      <c r="F48" s="6">
        <v>0</v>
      </c>
      <c r="G48" s="6">
        <f t="shared" ref="G48" si="12">D48-E48</f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91</v>
      </c>
      <c r="B50" s="6">
        <v>0</v>
      </c>
      <c r="C50" s="6">
        <v>0</v>
      </c>
      <c r="D50" s="6">
        <f t="shared" ref="D50" si="13">B50+C50</f>
        <v>0</v>
      </c>
      <c r="E50" s="6">
        <v>0</v>
      </c>
      <c r="F50" s="6">
        <v>0</v>
      </c>
      <c r="G50" s="6">
        <f t="shared" ref="G50" si="14">D50-E50</f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v>65795316.359999999</v>
      </c>
      <c r="C52" s="12">
        <v>4724477.28</v>
      </c>
      <c r="D52" s="12">
        <v>70519793.640000001</v>
      </c>
      <c r="E52" s="12">
        <v>62744316.280000001</v>
      </c>
      <c r="F52" s="12">
        <v>56745430.560000002</v>
      </c>
      <c r="G52" s="12">
        <v>7775477.3599999994</v>
      </c>
    </row>
    <row r="54" spans="1:7" x14ac:dyDescent="0.2">
      <c r="A54" s="1" t="s">
        <v>143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G25:G28 D25:D28 D38:D50 G38:G50" unlockedFormula="1"/>
    <ignoredError sqref="B30:G30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showGridLines="0" topLeftCell="A16" zoomScale="120" zoomScaleNormal="120" workbookViewId="0">
      <selection activeCell="D48" sqref="D48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142</v>
      </c>
      <c r="B1" s="50"/>
      <c r="C1" s="50"/>
      <c r="D1" s="50"/>
      <c r="E1" s="50"/>
      <c r="F1" s="50"/>
      <c r="G1" s="51"/>
    </row>
    <row r="2" spans="1:7" x14ac:dyDescent="0.2">
      <c r="A2" s="24"/>
      <c r="B2" s="27" t="s">
        <v>0</v>
      </c>
      <c r="C2" s="28"/>
      <c r="D2" s="28"/>
      <c r="E2" s="28"/>
      <c r="F2" s="29"/>
      <c r="G2" s="48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6">
        <v>861860.11</v>
      </c>
      <c r="C6" s="6">
        <v>0</v>
      </c>
      <c r="D6" s="6">
        <v>861860.11</v>
      </c>
      <c r="E6" s="6">
        <v>821030.52</v>
      </c>
      <c r="F6" s="6">
        <v>807447.74</v>
      </c>
      <c r="G6" s="6">
        <v>40829.589999999967</v>
      </c>
    </row>
    <row r="7" spans="1:7" x14ac:dyDescent="0.2">
      <c r="A7" s="30" t="s">
        <v>93</v>
      </c>
      <c r="B7" s="6">
        <v>0</v>
      </c>
      <c r="C7" s="6">
        <v>0</v>
      </c>
      <c r="D7" s="6">
        <f t="shared" ref="D7:D13" si="0">B7+C7</f>
        <v>0</v>
      </c>
      <c r="E7" s="6">
        <v>0</v>
      </c>
      <c r="F7" s="6">
        <v>0</v>
      </c>
      <c r="G7" s="6">
        <f t="shared" ref="G7:G13" si="1">D7-E7</f>
        <v>0</v>
      </c>
    </row>
    <row r="8" spans="1:7" x14ac:dyDescent="0.2">
      <c r="A8" s="30" t="s">
        <v>94</v>
      </c>
      <c r="B8" s="6">
        <v>0</v>
      </c>
      <c r="C8" s="6">
        <v>0</v>
      </c>
      <c r="D8" s="6">
        <f t="shared" si="0"/>
        <v>0</v>
      </c>
      <c r="E8" s="6">
        <v>0</v>
      </c>
      <c r="F8" s="6">
        <v>0</v>
      </c>
      <c r="G8" s="6">
        <f t="shared" si="1"/>
        <v>0</v>
      </c>
    </row>
    <row r="9" spans="1:7" x14ac:dyDescent="0.2">
      <c r="A9" s="30" t="s">
        <v>95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</row>
    <row r="10" spans="1:7" x14ac:dyDescent="0.2">
      <c r="A10" s="30" t="s">
        <v>96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30" t="s">
        <v>97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0" t="s">
        <v>98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30" t="s">
        <v>99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30" t="s">
        <v>36</v>
      </c>
      <c r="B14" s="6">
        <v>861860.11</v>
      </c>
      <c r="C14" s="6">
        <v>0</v>
      </c>
      <c r="D14" s="6">
        <v>861860.11</v>
      </c>
      <c r="E14" s="6">
        <v>821030.52</v>
      </c>
      <c r="F14" s="6">
        <v>807447.74</v>
      </c>
      <c r="G14" s="6">
        <v>40829.589999999967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100</v>
      </c>
      <c r="B16" s="6">
        <v>64933456.25</v>
      </c>
      <c r="C16" s="6">
        <v>4724477.28</v>
      </c>
      <c r="D16" s="6">
        <v>69657933.530000001</v>
      </c>
      <c r="E16" s="6">
        <v>61923285.760000005</v>
      </c>
      <c r="F16" s="6">
        <v>55937982.82</v>
      </c>
      <c r="G16" s="6">
        <v>7734647.7700000033</v>
      </c>
    </row>
    <row r="17" spans="1:7" x14ac:dyDescent="0.2">
      <c r="A17" s="30" t="s">
        <v>101</v>
      </c>
      <c r="B17" s="6">
        <v>38647675.770000003</v>
      </c>
      <c r="C17" s="6">
        <v>1029378.38</v>
      </c>
      <c r="D17" s="6">
        <v>39677054.150000006</v>
      </c>
      <c r="E17" s="6">
        <v>35055539.990000002</v>
      </c>
      <c r="F17" s="6">
        <v>33352494.23</v>
      </c>
      <c r="G17" s="6">
        <v>4621514.1600000039</v>
      </c>
    </row>
    <row r="18" spans="1:7" x14ac:dyDescent="0.2">
      <c r="A18" s="30" t="s">
        <v>102</v>
      </c>
      <c r="B18" s="6">
        <v>26285780.48</v>
      </c>
      <c r="C18" s="6">
        <v>3695098.9</v>
      </c>
      <c r="D18" s="6">
        <v>29980879.379999999</v>
      </c>
      <c r="E18" s="6">
        <v>26867745.77</v>
      </c>
      <c r="F18" s="6">
        <v>22585488.59</v>
      </c>
      <c r="G18" s="6">
        <v>3113133.6099999994</v>
      </c>
    </row>
    <row r="19" spans="1:7" x14ac:dyDescent="0.2">
      <c r="A19" s="30" t="s">
        <v>103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">
      <c r="A20" s="30" t="s">
        <v>104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">
      <c r="A21" s="30" t="s">
        <v>105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0" t="s">
        <v>106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30" t="s">
        <v>107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108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30" t="s">
        <v>109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30" t="s">
        <v>110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0" t="s">
        <v>111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30" t="s">
        <v>112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0" t="s">
        <v>113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30" t="s">
        <v>114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">
      <c r="A32" s="30" t="s">
        <v>115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">
      <c r="A33" s="30" t="s">
        <v>116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0" t="s">
        <v>117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118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0" t="s">
        <v>119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2.5" x14ac:dyDescent="0.2">
      <c r="A38" s="30" t="s">
        <v>120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0" t="s">
        <v>121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0" t="s">
        <v>122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v>65795316.359999999</v>
      </c>
      <c r="C42" s="12">
        <v>4724477.28</v>
      </c>
      <c r="D42" s="12">
        <v>70519793.640000001</v>
      </c>
      <c r="E42" s="12">
        <v>62744316.280000009</v>
      </c>
      <c r="F42" s="12">
        <v>56745430.560000002</v>
      </c>
      <c r="G42" s="12">
        <v>7775477.3600000031</v>
      </c>
    </row>
    <row r="44" spans="1:7" x14ac:dyDescent="0.2">
      <c r="A44" s="1" t="s">
        <v>143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G7:G13 D7:D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2014-02-10T03:37:14Z</dcterms:created>
  <dcterms:modified xsi:type="dcterms:W3CDTF">2024-01-30T02:42:58Z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