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47DD116A-0F4E-4FBE-BBFF-8C652A11D5ED}" xr6:coauthVersionLast="45" xr6:coauthVersionMax="45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69" i="4" l="1"/>
  <c r="F69" i="4"/>
  <c r="D69" i="4"/>
  <c r="H67" i="4"/>
  <c r="H65" i="4"/>
  <c r="H63" i="4"/>
  <c r="H59" i="4"/>
  <c r="H57" i="4"/>
  <c r="H55" i="4"/>
  <c r="E67" i="4"/>
  <c r="E65" i="4"/>
  <c r="E63" i="4"/>
  <c r="E61" i="4"/>
  <c r="H61" i="4" s="1"/>
  <c r="E59" i="4"/>
  <c r="E57" i="4"/>
  <c r="E55" i="4"/>
  <c r="C69" i="4"/>
  <c r="G32" i="4"/>
  <c r="F32" i="4"/>
  <c r="H30" i="4"/>
  <c r="E30" i="4"/>
  <c r="E29" i="4"/>
  <c r="H29" i="4" s="1"/>
  <c r="E28" i="4"/>
  <c r="H28" i="4" s="1"/>
  <c r="E27" i="4"/>
  <c r="E32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69" i="4" l="1"/>
  <c r="H27" i="4"/>
  <c r="H32" i="4" s="1"/>
  <c r="E69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1" i="6"/>
  <c r="H50" i="6"/>
  <c r="H47" i="6"/>
  <c r="H46" i="6"/>
  <c r="H42" i="6"/>
  <c r="H39" i="6"/>
  <c r="H38" i="6"/>
  <c r="H35" i="6"/>
  <c r="H22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E33" i="6" s="1"/>
  <c r="C23" i="6"/>
  <c r="C13" i="6"/>
  <c r="C5" i="6"/>
  <c r="C42" i="5" l="1"/>
  <c r="E16" i="8"/>
  <c r="E53" i="6"/>
  <c r="H53" i="6" s="1"/>
  <c r="E43" i="6"/>
  <c r="H43" i="6" s="1"/>
  <c r="H33" i="6"/>
  <c r="E23" i="6"/>
  <c r="H23" i="6" s="1"/>
  <c r="F77" i="6"/>
  <c r="E13" i="6"/>
  <c r="H13" i="6" s="1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<sst xmlns="http://schemas.openxmlformats.org/spreadsheetml/2006/main" count="221" uniqueCount="148">
  <si>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</si>
  <si>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</si>
  <si>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</si>
  <si>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</si>
  <si>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</si>
  <si>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</si>
  <si>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</si>
  <si>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</si>
  <si>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</si>
  <si>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</si>
  <si>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</si>
  <si>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</si>
  <si>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</si>
  <si>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</si>
  <si>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</si>
  <si>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</si>
  <si>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</si>
  <si>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</si>
  <si>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</si>
  <si>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</si>
  <si>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</si>
  <si>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</si>
  <si>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</si>
  <si>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</si>
  <si>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</si>
  <si>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</si>
  <si>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</si>
  <si>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</si>
  <si>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</si>
  <si>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</si>
  <si>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</si>
  <si>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</si>
  <si>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</si>
  <si>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</si>
  <si>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</si>
  <si>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</si>
  <si>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</si>
  <si>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</si>
  <si>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</si>
  <si>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</si>
  <si>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</si>
  <si>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</si>
  <si>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</si>
  <si>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</si>
  <si>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</si>
  <si>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</si>
  <si>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</si>
  <si>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</si>
  <si>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</si>
  <si>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</si>
  <si>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</si>
  <si>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</si>
  <si>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</si>
  <si>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</si>
  <si>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</si>
  <si>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</si>
  <si>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</si>
  <si>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</si>
  <si>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</si>
  <si>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</si>
  <si>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</si>
  <si>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</si>
  <si>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</si>
  <si>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</si>
  <si>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</si>
  <si>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</si>
  <si>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</si>
  <si>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</si>
  <si>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</si>
  <si>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</si>
  <si>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</si>
  <si>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</si>
  <si>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</si>
  <si>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</si>
  <si>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</si>
  <si>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</si>
  <si>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</si>
  <si>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</si>
  <si>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</si>
  <si>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</si>
  <si>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</si>
  <si>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</si>
  <si>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</si>
  <si>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</si>
  <si>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</si>
  <si>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</si>
  <si>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</si>
  <si>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</si>
  <si>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</si>
  <si>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</si>
  <si>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</si>
  <si>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</si>
  <si>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</si>
  <si>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</si>
  <si>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</si>
  <si>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</si>
  <si>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</si>
  <si>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</si>
  <si>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</si>
  <si>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</si>
  <si>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</si>
  <si>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</si>
  <si>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</si>
  <si>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</si>
  <si>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</si>
  <si>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</si>
  <si>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</si>
  <si>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</si>
  <si>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</si>
  <si>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</si>
  <si>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</si>
  <si>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</si>
  <si>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</si>
  <si>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</si>
  <si>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</si>
  <si>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</si>
  <si>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</si>
  <si>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</si>
  <si>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</si>
  <si>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</si>
  <si>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</si>
  <si>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</si>
  <si>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</si>
  <si>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</si>
  <si>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</si>
  <si>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</si>
  <si>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</si>
  <si>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</si>
  <si>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30 DE SEPTIEMBRE DEL 2019</t>
  </si>
  <si>
    <t>SISTEMA DE AGUA POTABLE Y ALCANTARILLADO MUNICIPAL DE VALLE DE SANTIAGO
ESTADO ANALÍTICO DEL EJERCICIO DEL PRESUPUESTO DE EGRESOS
Clasificación Económica (por Tipo de Gasto)
Del 1 de Enero al AL 30 DE SEPTIEMBRE DEL 2019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</si>
  <si>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</si>
  <si>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</si>
  <si>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</si>
  <si>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</si>
  <si>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</si>
  <si>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</si>
  <si>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</si>
  <si>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</si>
  <si>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</si>
  <si>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30 DE SEPTIEMBRE DEL 2019</t>
  </si>
  <si>
    <t>Gobierno (Federal/Estatal/Municipal) de SISTEMA DE AGUA POTABLE Y ALCANTARILLADO MUNICIPAL DE VALLE DE SANTIAGO
Estado Analítico del Ejercicio del Presupuesto de Egresos
Clasificación Administrativa
Del 1 de Enero al AL 30 DE SEPTIEMBRE DEL 2019</t>
  </si>
  <si>
    <t>Sector Paraestatal del Gobierno (Federal/Estatal/Municipal) de SISTEMA DE AGUA POTABLE Y ALCANTARILLADO MUNICIPAL DE VALLE DE SANTIAGO
Estado Analítico del Ejercicio del Presupuesto de Egresos
Clasificación Administrativa
Del 1 de Enero al AL 30 DE SEPTIEMBRE DEL 2019</t>
  </si>
  <si>
    <t>SISTEMA DE AGUA POTABLE Y ALCANTARILLADO MUNICIPAL DE VALLE DE SANTIAGO
ESTADO ANALÍTICO DEL EJERCICIO DEL PRESUPUESTO DE EGRESOS
Clasificación Funcional (Finalidad y Función)
Del 1 de Enero al AL 30 DE SEPTIEMBRE DEL 2019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</si>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</sst>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D4CC679-9BB5-4D41-BB85-BEC4B66B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CC96C91-AE04-437D-ABDA-0E92BC790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234032CE-13D5-4E6E-9C81-201F18292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1543050</xdr:colOff>
      <xdr:row>20</xdr:row>
      <xdr:rowOff>533400</xdr:rowOff>
    </xdr:to>
    <xdr:pic>
      <xdr:nvPicPr>
        <xdr:cNvPr id="4" name="18 Imagen" descr="SAPAM sin fondo.png">
          <a:extLst>
            <a:ext uri="{FF2B5EF4-FFF2-40B4-BE49-F238E27FC236}">
              <a16:creationId xmlns:a16="http://schemas.microsoft.com/office/drawing/2014/main" id="{300058B0-D15A-4502-A15A-EEC4AC034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5"/>
          <a:ext cx="1704975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1543050</xdr:colOff>
      <xdr:row>49</xdr:row>
      <xdr:rowOff>533400</xdr:rowOff>
    </xdr:to>
    <xdr:pic>
      <xdr:nvPicPr>
        <xdr:cNvPr id="5" name="18 Imagen" descr="SAPAM sin fondo.png">
          <a:extLst>
            <a:ext uri="{FF2B5EF4-FFF2-40B4-BE49-F238E27FC236}">
              <a16:creationId xmlns:a16="http://schemas.microsoft.com/office/drawing/2014/main" id="{AF1FC2F0-9C5B-4835-B17A-E7F6BC3EB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29325"/>
          <a:ext cx="17049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815B83D-D02F-4958-AAAF-249DEA86A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showGridLines="0" workbookViewId="0">
      <selection activeCell="I84" sqref="A1:I8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6" t="s">
        <v>128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25163864.129999999</v>
      </c>
      <c r="D5" s="14">
        <f>SUM(D6:D12)</f>
        <v>-854043.55999999994</v>
      </c>
      <c r="E5" s="14">
        <f>C5+D5</f>
        <v>24309820.57</v>
      </c>
      <c r="F5" s="14">
        <f>SUM(F6:F12)</f>
        <v>14473654.470000001</v>
      </c>
      <c r="G5" s="14">
        <f>SUM(G6:G12)</f>
        <v>14244654.470000001</v>
      </c>
      <c r="H5" s="14">
        <f>E5-F5</f>
        <v>9836166.0999999996</v>
      </c>
    </row>
    <row r="6" spans="1:8" x14ac:dyDescent="0.2">
      <c r="A6" s="49">
        <v>1100</v>
      </c>
      <c r="B6" s="11" t="s">
        <v>70</v>
      </c>
      <c r="C6" s="15">
        <v>15692846.23</v>
      </c>
      <c r="D6" s="15">
        <v>-838779.21</v>
      </c>
      <c r="E6" s="15">
        <f t="shared" ref="E6:E69" si="0">C6+D6</f>
        <v>14854067.02</v>
      </c>
      <c r="F6" s="15">
        <v>9996894.1099999994</v>
      </c>
      <c r="G6" s="15">
        <v>9996894.1099999994</v>
      </c>
      <c r="H6" s="15">
        <f t="shared" ref="H6:H69" si="1">E6-F6</f>
        <v>4857172.91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3931682.09</v>
      </c>
      <c r="D8" s="15">
        <v>68772.91</v>
      </c>
      <c r="E8" s="15">
        <f t="shared" si="0"/>
        <v>4000455</v>
      </c>
      <c r="F8" s="15">
        <v>1224921.33</v>
      </c>
      <c r="G8" s="15">
        <v>1224921.33</v>
      </c>
      <c r="H8" s="15">
        <f t="shared" si="1"/>
        <v>2775533.67</v>
      </c>
    </row>
    <row r="9" spans="1:8" x14ac:dyDescent="0.2">
      <c r="A9" s="49">
        <v>1400</v>
      </c>
      <c r="B9" s="11" t="s">
        <v>35</v>
      </c>
      <c r="C9" s="15">
        <v>4368375.8099999996</v>
      </c>
      <c r="D9" s="15">
        <v>-832714.86</v>
      </c>
      <c r="E9" s="15">
        <f t="shared" si="0"/>
        <v>3535660.9499999997</v>
      </c>
      <c r="F9" s="15">
        <v>2161587.2000000002</v>
      </c>
      <c r="G9" s="15">
        <v>2161587.2000000002</v>
      </c>
      <c r="H9" s="15">
        <f t="shared" si="1"/>
        <v>1374073.7499999995</v>
      </c>
    </row>
    <row r="10" spans="1:8" x14ac:dyDescent="0.2">
      <c r="A10" s="49">
        <v>1500</v>
      </c>
      <c r="B10" s="11" t="s">
        <v>73</v>
      </c>
      <c r="C10" s="15">
        <v>1170960</v>
      </c>
      <c r="D10" s="15">
        <v>748677.6</v>
      </c>
      <c r="E10" s="15">
        <f t="shared" si="0"/>
        <v>1919637.6</v>
      </c>
      <c r="F10" s="15">
        <v>1090251.83</v>
      </c>
      <c r="G10" s="15">
        <v>861251.83</v>
      </c>
      <c r="H10" s="15">
        <f t="shared" si="1"/>
        <v>829385.77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4075200</v>
      </c>
      <c r="D13" s="15">
        <f>SUM(D14:D22)</f>
        <v>816229.16</v>
      </c>
      <c r="E13" s="15">
        <f t="shared" si="0"/>
        <v>4891429.16</v>
      </c>
      <c r="F13" s="15">
        <f>SUM(F14:F22)</f>
        <v>2776786.1299999994</v>
      </c>
      <c r="G13" s="15">
        <f>SUM(G14:G22)</f>
        <v>2305990.41</v>
      </c>
      <c r="H13" s="15">
        <f t="shared" si="1"/>
        <v>2114643.0300000007</v>
      </c>
    </row>
    <row r="14" spans="1:8" x14ac:dyDescent="0.2">
      <c r="A14" s="49">
        <v>2100</v>
      </c>
      <c r="B14" s="11" t="s">
        <v>75</v>
      </c>
      <c r="C14" s="15">
        <v>211800</v>
      </c>
      <c r="D14" s="15">
        <v>280261.86</v>
      </c>
      <c r="E14" s="15">
        <f t="shared" si="0"/>
        <v>492061.86</v>
      </c>
      <c r="F14" s="15">
        <v>270393.33</v>
      </c>
      <c r="G14" s="15">
        <v>222034.5</v>
      </c>
      <c r="H14" s="15">
        <f t="shared" si="1"/>
        <v>221668.52999999997</v>
      </c>
    </row>
    <row r="15" spans="1:8" x14ac:dyDescent="0.2">
      <c r="A15" s="49">
        <v>2200</v>
      </c>
      <c r="B15" s="11" t="s">
        <v>76</v>
      </c>
      <c r="C15" s="15">
        <v>20000</v>
      </c>
      <c r="D15" s="15">
        <v>26131.87</v>
      </c>
      <c r="E15" s="15">
        <f t="shared" si="0"/>
        <v>46131.869999999995</v>
      </c>
      <c r="F15" s="15">
        <v>23615.73</v>
      </c>
      <c r="G15" s="15">
        <v>23528.73</v>
      </c>
      <c r="H15" s="15">
        <f t="shared" si="1"/>
        <v>22516.139999999996</v>
      </c>
    </row>
    <row r="16" spans="1:8" x14ac:dyDescent="0.2">
      <c r="A16" s="49">
        <v>2300</v>
      </c>
      <c r="B16" s="11" t="s">
        <v>77</v>
      </c>
      <c r="C16" s="15">
        <v>1077500</v>
      </c>
      <c r="D16" s="15">
        <v>-97000</v>
      </c>
      <c r="E16" s="15">
        <f t="shared" si="0"/>
        <v>980500</v>
      </c>
      <c r="F16" s="15">
        <v>447904.4</v>
      </c>
      <c r="G16" s="15">
        <v>447904.4</v>
      </c>
      <c r="H16" s="15">
        <f t="shared" si="1"/>
        <v>532595.6</v>
      </c>
    </row>
    <row r="17" spans="1:8" x14ac:dyDescent="0.2">
      <c r="A17" s="49">
        <v>2400</v>
      </c>
      <c r="B17" s="11" t="s">
        <v>78</v>
      </c>
      <c r="C17" s="15">
        <v>877400</v>
      </c>
      <c r="D17" s="15">
        <v>272032.49</v>
      </c>
      <c r="E17" s="15">
        <f t="shared" si="0"/>
        <v>1149432.49</v>
      </c>
      <c r="F17" s="15">
        <v>753319.65</v>
      </c>
      <c r="G17" s="15">
        <v>601019.67000000004</v>
      </c>
      <c r="H17" s="15">
        <f t="shared" si="1"/>
        <v>396112.83999999997</v>
      </c>
    </row>
    <row r="18" spans="1:8" x14ac:dyDescent="0.2">
      <c r="A18" s="49">
        <v>2500</v>
      </c>
      <c r="B18" s="11" t="s">
        <v>79</v>
      </c>
      <c r="C18" s="15">
        <v>208500</v>
      </c>
      <c r="D18" s="15">
        <v>25197.759999999998</v>
      </c>
      <c r="E18" s="15">
        <f t="shared" si="0"/>
        <v>233697.76</v>
      </c>
      <c r="F18" s="15">
        <v>183515.51999999999</v>
      </c>
      <c r="G18" s="15">
        <v>179373.5</v>
      </c>
      <c r="H18" s="15">
        <f t="shared" si="1"/>
        <v>50182.24000000002</v>
      </c>
    </row>
    <row r="19" spans="1:8" x14ac:dyDescent="0.2">
      <c r="A19" s="49">
        <v>2600</v>
      </c>
      <c r="B19" s="11" t="s">
        <v>80</v>
      </c>
      <c r="C19" s="15">
        <v>1024500</v>
      </c>
      <c r="D19" s="15">
        <v>96000</v>
      </c>
      <c r="E19" s="15">
        <f t="shared" si="0"/>
        <v>1120500</v>
      </c>
      <c r="F19" s="15">
        <v>758302.22</v>
      </c>
      <c r="G19" s="15">
        <v>572771.74</v>
      </c>
      <c r="H19" s="15">
        <f t="shared" si="1"/>
        <v>362197.78</v>
      </c>
    </row>
    <row r="20" spans="1:8" x14ac:dyDescent="0.2">
      <c r="A20" s="49">
        <v>2700</v>
      </c>
      <c r="B20" s="11" t="s">
        <v>81</v>
      </c>
      <c r="C20" s="15">
        <v>176000</v>
      </c>
      <c r="D20" s="15">
        <v>159000</v>
      </c>
      <c r="E20" s="15">
        <f t="shared" si="0"/>
        <v>335000</v>
      </c>
      <c r="F20" s="15">
        <v>267966.94</v>
      </c>
      <c r="G20" s="15">
        <v>216637.93</v>
      </c>
      <c r="H20" s="15">
        <f t="shared" si="1"/>
        <v>67033.06</v>
      </c>
    </row>
    <row r="21" spans="1:8" x14ac:dyDescent="0.2">
      <c r="A21" s="49">
        <v>2800</v>
      </c>
      <c r="B21" s="11" t="s">
        <v>82</v>
      </c>
      <c r="C21" s="15">
        <v>10000</v>
      </c>
      <c r="D21" s="15">
        <v>0</v>
      </c>
      <c r="E21" s="15">
        <f t="shared" si="0"/>
        <v>10000</v>
      </c>
      <c r="F21" s="15">
        <v>0</v>
      </c>
      <c r="G21" s="15">
        <v>0</v>
      </c>
      <c r="H21" s="15">
        <f t="shared" si="1"/>
        <v>10000</v>
      </c>
    </row>
    <row r="22" spans="1:8" x14ac:dyDescent="0.2">
      <c r="A22" s="49">
        <v>2900</v>
      </c>
      <c r="B22" s="11" t="s">
        <v>83</v>
      </c>
      <c r="C22" s="15">
        <v>469500</v>
      </c>
      <c r="D22" s="15">
        <v>54605.18</v>
      </c>
      <c r="E22" s="15">
        <f t="shared" si="0"/>
        <v>524105.18</v>
      </c>
      <c r="F22" s="15">
        <v>71768.34</v>
      </c>
      <c r="G22" s="15">
        <v>42719.94</v>
      </c>
      <c r="H22" s="15">
        <f t="shared" si="1"/>
        <v>452336.83999999997</v>
      </c>
    </row>
    <row r="23" spans="1:8" x14ac:dyDescent="0.2">
      <c r="A23" s="48" t="s">
        <v>63</v>
      </c>
      <c r="B23" s="7"/>
      <c r="C23" s="15">
        <f>SUM(C24:C32)</f>
        <v>17589051.34</v>
      </c>
      <c r="D23" s="15">
        <f>SUM(D24:D32)</f>
        <v>3721754.81</v>
      </c>
      <c r="E23" s="15">
        <f t="shared" si="0"/>
        <v>21310806.149999999</v>
      </c>
      <c r="F23" s="15">
        <f>SUM(F24:F32)</f>
        <v>11406667.51</v>
      </c>
      <c r="G23" s="15">
        <f>SUM(G24:G32)</f>
        <v>7749228.9800000004</v>
      </c>
      <c r="H23" s="15">
        <f t="shared" si="1"/>
        <v>9904138.6399999987</v>
      </c>
    </row>
    <row r="24" spans="1:8" x14ac:dyDescent="0.2">
      <c r="A24" s="49">
        <v>3100</v>
      </c>
      <c r="B24" s="11" t="s">
        <v>84</v>
      </c>
      <c r="C24" s="15">
        <v>9335600</v>
      </c>
      <c r="D24" s="15">
        <v>1473810.18</v>
      </c>
      <c r="E24" s="15">
        <f t="shared" si="0"/>
        <v>10809410.18</v>
      </c>
      <c r="F24" s="15">
        <v>6619485.21</v>
      </c>
      <c r="G24" s="15">
        <v>4957029.42</v>
      </c>
      <c r="H24" s="15">
        <f t="shared" si="1"/>
        <v>4189924.9699999997</v>
      </c>
    </row>
    <row r="25" spans="1:8" x14ac:dyDescent="0.2">
      <c r="A25" s="49">
        <v>3200</v>
      </c>
      <c r="B25" s="11" t="s">
        <v>85</v>
      </c>
      <c r="C25" s="15">
        <v>358360</v>
      </c>
      <c r="D25" s="15">
        <v>-223360</v>
      </c>
      <c r="E25" s="15">
        <f t="shared" si="0"/>
        <v>135000</v>
      </c>
      <c r="F25" s="15">
        <v>21100</v>
      </c>
      <c r="G25" s="15">
        <v>6400</v>
      </c>
      <c r="H25" s="15">
        <f t="shared" si="1"/>
        <v>113900</v>
      </c>
    </row>
    <row r="26" spans="1:8" x14ac:dyDescent="0.2">
      <c r="A26" s="49">
        <v>3300</v>
      </c>
      <c r="B26" s="11" t="s">
        <v>86</v>
      </c>
      <c r="C26" s="15">
        <v>1479560</v>
      </c>
      <c r="D26" s="15">
        <v>29604.98</v>
      </c>
      <c r="E26" s="15">
        <f t="shared" si="0"/>
        <v>1509164.98</v>
      </c>
      <c r="F26" s="15">
        <v>288286.68</v>
      </c>
      <c r="G26" s="15">
        <v>209110.8</v>
      </c>
      <c r="H26" s="15">
        <f t="shared" si="1"/>
        <v>1220878.3</v>
      </c>
    </row>
    <row r="27" spans="1:8" x14ac:dyDescent="0.2">
      <c r="A27" s="49">
        <v>3400</v>
      </c>
      <c r="B27" s="11" t="s">
        <v>87</v>
      </c>
      <c r="C27" s="15">
        <v>57000</v>
      </c>
      <c r="D27" s="15">
        <v>27000</v>
      </c>
      <c r="E27" s="15">
        <f t="shared" si="0"/>
        <v>84000</v>
      </c>
      <c r="F27" s="15">
        <v>23479.53</v>
      </c>
      <c r="G27" s="15">
        <v>18409.53</v>
      </c>
      <c r="H27" s="15">
        <f t="shared" si="1"/>
        <v>60520.47</v>
      </c>
    </row>
    <row r="28" spans="1:8" x14ac:dyDescent="0.2">
      <c r="A28" s="49">
        <v>3500</v>
      </c>
      <c r="B28" s="11" t="s">
        <v>88</v>
      </c>
      <c r="C28" s="15">
        <v>3456000</v>
      </c>
      <c r="D28" s="15">
        <v>1121913.45</v>
      </c>
      <c r="E28" s="15">
        <f t="shared" si="0"/>
        <v>4577913.45</v>
      </c>
      <c r="F28" s="15">
        <v>2079971.2</v>
      </c>
      <c r="G28" s="15">
        <v>1610832.11</v>
      </c>
      <c r="H28" s="15">
        <f t="shared" si="1"/>
        <v>2497942.25</v>
      </c>
    </row>
    <row r="29" spans="1:8" x14ac:dyDescent="0.2">
      <c r="A29" s="49">
        <v>3600</v>
      </c>
      <c r="B29" s="11" t="s">
        <v>89</v>
      </c>
      <c r="C29" s="15">
        <v>35000</v>
      </c>
      <c r="D29" s="15">
        <v>-12000</v>
      </c>
      <c r="E29" s="15">
        <f t="shared" si="0"/>
        <v>23000</v>
      </c>
      <c r="F29" s="15">
        <v>7359.31</v>
      </c>
      <c r="G29" s="15">
        <v>6379.31</v>
      </c>
      <c r="H29" s="15">
        <f t="shared" si="1"/>
        <v>15640.689999999999</v>
      </c>
    </row>
    <row r="30" spans="1:8" x14ac:dyDescent="0.2">
      <c r="A30" s="49">
        <v>3700</v>
      </c>
      <c r="B30" s="11" t="s">
        <v>90</v>
      </c>
      <c r="C30" s="15">
        <v>11000</v>
      </c>
      <c r="D30" s="15">
        <v>23000</v>
      </c>
      <c r="E30" s="15">
        <f t="shared" si="0"/>
        <v>34000</v>
      </c>
      <c r="F30" s="15">
        <v>13859.73</v>
      </c>
      <c r="G30" s="15">
        <v>13859.73</v>
      </c>
      <c r="H30" s="15">
        <f t="shared" si="1"/>
        <v>20140.27</v>
      </c>
    </row>
    <row r="31" spans="1:8" x14ac:dyDescent="0.2">
      <c r="A31" s="49">
        <v>3800</v>
      </c>
      <c r="B31" s="11" t="s">
        <v>91</v>
      </c>
      <c r="C31" s="15">
        <v>60000</v>
      </c>
      <c r="D31" s="15">
        <v>-213.8</v>
      </c>
      <c r="E31" s="15">
        <f t="shared" si="0"/>
        <v>59786.2</v>
      </c>
      <c r="F31" s="15">
        <v>20624.990000000002</v>
      </c>
      <c r="G31" s="15">
        <v>15374.99</v>
      </c>
      <c r="H31" s="15">
        <f t="shared" si="1"/>
        <v>39161.209999999992</v>
      </c>
    </row>
    <row r="32" spans="1:8" x14ac:dyDescent="0.2">
      <c r="A32" s="49">
        <v>3900</v>
      </c>
      <c r="B32" s="11" t="s">
        <v>19</v>
      </c>
      <c r="C32" s="15">
        <v>2796531.34</v>
      </c>
      <c r="D32" s="15">
        <v>1282000</v>
      </c>
      <c r="E32" s="15">
        <f t="shared" si="0"/>
        <v>4078531.34</v>
      </c>
      <c r="F32" s="15">
        <v>2332500.86</v>
      </c>
      <c r="G32" s="15">
        <v>911833.09</v>
      </c>
      <c r="H32" s="15">
        <f t="shared" si="1"/>
        <v>1746030.48</v>
      </c>
    </row>
    <row r="33" spans="1:8" x14ac:dyDescent="0.2">
      <c r="A33" s="48" t="s">
        <v>64</v>
      </c>
      <c r="B33" s="7"/>
      <c r="C33" s="15">
        <f>SUM(C34:C42)</f>
        <v>275500</v>
      </c>
      <c r="D33" s="15">
        <f>SUM(D34:D42)</f>
        <v>68337.179999999993</v>
      </c>
      <c r="E33" s="15">
        <f t="shared" si="0"/>
        <v>343837.18</v>
      </c>
      <c r="F33" s="15">
        <f>SUM(F34:F42)</f>
        <v>230700</v>
      </c>
      <c r="G33" s="15">
        <f>SUM(G34:G42)</f>
        <v>160100</v>
      </c>
      <c r="H33" s="15">
        <f t="shared" si="1"/>
        <v>113137.18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18000</v>
      </c>
      <c r="G34" s="15">
        <v>14000</v>
      </c>
      <c r="H34" s="15">
        <f t="shared" si="1"/>
        <v>6000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251500</v>
      </c>
      <c r="D37" s="15">
        <v>68337.179999999993</v>
      </c>
      <c r="E37" s="15">
        <f t="shared" si="0"/>
        <v>319837.18</v>
      </c>
      <c r="F37" s="15">
        <v>212700</v>
      </c>
      <c r="G37" s="15">
        <v>146100</v>
      </c>
      <c r="H37" s="15">
        <f t="shared" si="1"/>
        <v>107137.18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1457900</v>
      </c>
      <c r="D43" s="15">
        <f>SUM(D44:D52)</f>
        <v>-324025.75</v>
      </c>
      <c r="E43" s="15">
        <f t="shared" si="0"/>
        <v>1133874.25</v>
      </c>
      <c r="F43" s="15">
        <f>SUM(F44:F52)</f>
        <v>704822.8</v>
      </c>
      <c r="G43" s="15">
        <f>SUM(G44:G52)</f>
        <v>463327.12</v>
      </c>
      <c r="H43" s="15">
        <f t="shared" si="1"/>
        <v>429051.44999999995</v>
      </c>
    </row>
    <row r="44" spans="1:8" x14ac:dyDescent="0.2">
      <c r="A44" s="49">
        <v>5100</v>
      </c>
      <c r="B44" s="11" t="s">
        <v>99</v>
      </c>
      <c r="C44" s="15">
        <v>314000</v>
      </c>
      <c r="D44" s="15">
        <v>-74484.289999999994</v>
      </c>
      <c r="E44" s="15">
        <f t="shared" si="0"/>
        <v>239515.71000000002</v>
      </c>
      <c r="F44" s="15">
        <v>197517.36</v>
      </c>
      <c r="G44" s="15">
        <v>195017.36</v>
      </c>
      <c r="H44" s="15">
        <f t="shared" si="1"/>
        <v>41998.350000000035</v>
      </c>
    </row>
    <row r="45" spans="1:8" x14ac:dyDescent="0.2">
      <c r="A45" s="49">
        <v>5200</v>
      </c>
      <c r="B45" s="11" t="s">
        <v>100</v>
      </c>
      <c r="C45" s="15">
        <v>20000</v>
      </c>
      <c r="D45" s="15">
        <v>0</v>
      </c>
      <c r="E45" s="15">
        <f t="shared" si="0"/>
        <v>20000</v>
      </c>
      <c r="F45" s="15">
        <v>0</v>
      </c>
      <c r="G45" s="15">
        <v>0</v>
      </c>
      <c r="H45" s="15">
        <f t="shared" si="1"/>
        <v>20000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5000</v>
      </c>
      <c r="D47" s="15">
        <v>0</v>
      </c>
      <c r="E47" s="15">
        <f t="shared" si="0"/>
        <v>5000</v>
      </c>
      <c r="F47" s="15">
        <v>0</v>
      </c>
      <c r="G47" s="15">
        <v>0</v>
      </c>
      <c r="H47" s="15">
        <f t="shared" si="1"/>
        <v>5000</v>
      </c>
    </row>
    <row r="48" spans="1:8" x14ac:dyDescent="0.2">
      <c r="A48" s="49">
        <v>5500</v>
      </c>
      <c r="B48" s="11" t="s">
        <v>103</v>
      </c>
      <c r="C48" s="15">
        <v>35000</v>
      </c>
      <c r="D48" s="15">
        <v>-25000</v>
      </c>
      <c r="E48" s="15">
        <f t="shared" si="0"/>
        <v>10000</v>
      </c>
      <c r="F48" s="15">
        <v>7200</v>
      </c>
      <c r="G48" s="15">
        <v>0</v>
      </c>
      <c r="H48" s="15">
        <f t="shared" si="1"/>
        <v>2800</v>
      </c>
    </row>
    <row r="49" spans="1:8" x14ac:dyDescent="0.2">
      <c r="A49" s="49">
        <v>5600</v>
      </c>
      <c r="B49" s="11" t="s">
        <v>104</v>
      </c>
      <c r="C49" s="15">
        <v>1083900</v>
      </c>
      <c r="D49" s="15">
        <v>-224541.46</v>
      </c>
      <c r="E49" s="15">
        <f t="shared" si="0"/>
        <v>859358.54</v>
      </c>
      <c r="F49" s="15">
        <v>500105.44</v>
      </c>
      <c r="G49" s="15">
        <v>268309.76000000001</v>
      </c>
      <c r="H49" s="15">
        <f t="shared" si="1"/>
        <v>359253.10000000003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6586100</v>
      </c>
      <c r="D53" s="15">
        <f>SUM(D54:D56)</f>
        <v>-3428251.84</v>
      </c>
      <c r="E53" s="15">
        <f t="shared" si="0"/>
        <v>3157848.16</v>
      </c>
      <c r="F53" s="15">
        <f>SUM(F54:F56)</f>
        <v>864696.63</v>
      </c>
      <c r="G53" s="15">
        <f>SUM(G54:G56)</f>
        <v>864696.63</v>
      </c>
      <c r="H53" s="15">
        <f t="shared" si="1"/>
        <v>2293151.5300000003</v>
      </c>
    </row>
    <row r="54" spans="1:8" x14ac:dyDescent="0.2">
      <c r="A54" s="49">
        <v>6100</v>
      </c>
      <c r="B54" s="11" t="s">
        <v>108</v>
      </c>
      <c r="C54" s="15">
        <v>6586100</v>
      </c>
      <c r="D54" s="15">
        <v>-4946545.13</v>
      </c>
      <c r="E54" s="15">
        <f t="shared" si="0"/>
        <v>1639554.87</v>
      </c>
      <c r="F54" s="15">
        <v>0</v>
      </c>
      <c r="G54" s="15">
        <v>0</v>
      </c>
      <c r="H54" s="15">
        <f t="shared" si="1"/>
        <v>1639554.87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1518293.29</v>
      </c>
      <c r="E55" s="15">
        <f t="shared" si="0"/>
        <v>1518293.29</v>
      </c>
      <c r="F55" s="15">
        <v>864696.63</v>
      </c>
      <c r="G55" s="15">
        <v>864696.63</v>
      </c>
      <c r="H55" s="15">
        <f t="shared" si="1"/>
        <v>653596.66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55147615.469999999</v>
      </c>
      <c r="D77" s="17">
        <f t="shared" si="4"/>
        <v>4.6566128730773926E-10</v>
      </c>
      <c r="E77" s="17">
        <f t="shared" si="4"/>
        <v>55147615.469999999</v>
      </c>
      <c r="F77" s="17">
        <f t="shared" si="4"/>
        <v>30457327.539999999</v>
      </c>
      <c r="G77" s="17">
        <f t="shared" si="4"/>
        <v>25787997.609999999</v>
      </c>
      <c r="H77" s="17">
        <f t="shared" si="4"/>
        <v>24690287.93</v>
      </c>
    </row>
    <row r="78" spans="1:8" x14ac:dyDescent="0.2">
      <c r="A78" s="67" t="s">
        <v>143</v>
      </c>
      <c r="B78" s="67"/>
      <c r="C78" s="67"/>
      <c r="D78" s="67"/>
      <c r="E78" s="67"/>
      <c r="F78" s="67"/>
      <c r="G78" s="67"/>
    </row>
    <row r="81" spans="2:7" x14ac:dyDescent="0.2">
      <c r="B81" s="52" t="s">
        <v>144</v>
      </c>
      <c r="E81" s="54" t="s">
        <v>145</v>
      </c>
      <c r="F81" s="54"/>
      <c r="G81" s="54"/>
    </row>
    <row r="82" spans="2:7" ht="22.5" x14ac:dyDescent="0.2">
      <c r="B82" s="53" t="s">
        <v>146</v>
      </c>
      <c r="E82" s="55" t="s">
        <v>147</v>
      </c>
      <c r="F82" s="55"/>
      <c r="G82" s="55"/>
    </row>
  </sheetData>
  <sheetProtection formatCells="0" formatColumns="0" formatRows="0" autoFilter="0"/>
  <mergeCells count="7">
    <mergeCell ref="E81:G81"/>
    <mergeCell ref="E82:G82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showGridLines="0" zoomScaleNormal="100" workbookViewId="0">
      <selection activeCell="H21" sqref="A1:H2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129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47103615.469999999</v>
      </c>
      <c r="D6" s="50">
        <v>3752277.59</v>
      </c>
      <c r="E6" s="50">
        <f>C6+D6</f>
        <v>50855893.060000002</v>
      </c>
      <c r="F6" s="50">
        <v>28887808.109999999</v>
      </c>
      <c r="G6" s="50">
        <v>24459973.859999999</v>
      </c>
      <c r="H6" s="50">
        <f>E6-F6</f>
        <v>21968084.950000003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8044000</v>
      </c>
      <c r="D8" s="50">
        <v>-3752277.59</v>
      </c>
      <c r="E8" s="50">
        <f>C8+D8</f>
        <v>4291722.41</v>
      </c>
      <c r="F8" s="50">
        <v>1569519.43</v>
      </c>
      <c r="G8" s="50">
        <v>1328023.75</v>
      </c>
      <c r="H8" s="50">
        <f>E8-F8</f>
        <v>2722202.9800000004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55147615.469999999</v>
      </c>
      <c r="D16" s="17">
        <f>SUM(D6+D8+D10+D12+D14)</f>
        <v>0</v>
      </c>
      <c r="E16" s="17">
        <f>SUM(E6+E8+E10+E12+E14)</f>
        <v>55147615.469999999</v>
      </c>
      <c r="F16" s="17">
        <f t="shared" ref="F16:H16" si="0">SUM(F6+F8+F10+F12+F14)</f>
        <v>30457327.539999999</v>
      </c>
      <c r="G16" s="17">
        <f t="shared" si="0"/>
        <v>25787997.609999999</v>
      </c>
      <c r="H16" s="17">
        <f t="shared" si="0"/>
        <v>24690287.930000003</v>
      </c>
    </row>
    <row r="17" spans="1:7" x14ac:dyDescent="0.2">
      <c r="A17" s="67" t="s">
        <v>143</v>
      </c>
      <c r="B17" s="67"/>
      <c r="C17" s="67"/>
      <c r="D17" s="67"/>
      <c r="E17" s="67"/>
      <c r="F17" s="67"/>
      <c r="G17" s="67"/>
    </row>
    <row r="20" spans="1:7" x14ac:dyDescent="0.2">
      <c r="B20" s="52" t="s">
        <v>144</v>
      </c>
      <c r="E20" s="54" t="s">
        <v>145</v>
      </c>
      <c r="F20" s="54"/>
      <c r="G20" s="54"/>
    </row>
    <row r="21" spans="1:7" ht="22.5" x14ac:dyDescent="0.2">
      <c r="B21" s="53" t="s">
        <v>146</v>
      </c>
      <c r="E21" s="55" t="s">
        <v>147</v>
      </c>
      <c r="F21" s="55"/>
      <c r="G21" s="55"/>
    </row>
  </sheetData>
  <sheetProtection formatCells="0" formatColumns="0" formatRows="0" autoFilter="0"/>
  <mergeCells count="7">
    <mergeCell ref="E20:G20"/>
    <mergeCell ref="E21:G2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showGridLines="0" workbookViewId="0">
      <selection activeCell="H77" sqref="A1:H7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1796979.16</v>
      </c>
      <c r="D7" s="15">
        <v>312665.93</v>
      </c>
      <c r="E7" s="15">
        <f>C7+D7</f>
        <v>2109645.09</v>
      </c>
      <c r="F7" s="15">
        <v>1100878.56</v>
      </c>
      <c r="G7" s="15">
        <v>1074090.51</v>
      </c>
      <c r="H7" s="15">
        <f>E7-F7</f>
        <v>1008766.5299999998</v>
      </c>
    </row>
    <row r="8" spans="1:8" x14ac:dyDescent="0.2">
      <c r="A8" s="4" t="s">
        <v>131</v>
      </c>
      <c r="B8" s="22"/>
      <c r="C8" s="15">
        <v>523912.11</v>
      </c>
      <c r="D8" s="15">
        <v>8579</v>
      </c>
      <c r="E8" s="15">
        <f t="shared" ref="E8:E13" si="0">C8+D8</f>
        <v>532491.11</v>
      </c>
      <c r="F8" s="15">
        <v>311854.03000000003</v>
      </c>
      <c r="G8" s="15">
        <v>300248.57</v>
      </c>
      <c r="H8" s="15">
        <f t="shared" ref="H8:H13" si="1">E8-F8</f>
        <v>220637.07999999996</v>
      </c>
    </row>
    <row r="9" spans="1:8" x14ac:dyDescent="0.2">
      <c r="A9" s="4" t="s">
        <v>132</v>
      </c>
      <c r="B9" s="22"/>
      <c r="C9" s="15">
        <v>6455591.6100000003</v>
      </c>
      <c r="D9" s="15">
        <v>859028.25</v>
      </c>
      <c r="E9" s="15">
        <f t="shared" si="0"/>
        <v>7314619.8600000003</v>
      </c>
      <c r="F9" s="15">
        <v>4212736.87</v>
      </c>
      <c r="G9" s="15">
        <v>3984333.28</v>
      </c>
      <c r="H9" s="15">
        <f t="shared" si="1"/>
        <v>3101882.99</v>
      </c>
    </row>
    <row r="10" spans="1:8" x14ac:dyDescent="0.2">
      <c r="A10" s="4" t="s">
        <v>133</v>
      </c>
      <c r="B10" s="22"/>
      <c r="C10" s="15">
        <v>8000751.0499999998</v>
      </c>
      <c r="D10" s="15">
        <v>-194070.8</v>
      </c>
      <c r="E10" s="15">
        <f t="shared" si="0"/>
        <v>7806680.25</v>
      </c>
      <c r="F10" s="15">
        <v>4085927.29</v>
      </c>
      <c r="G10" s="15">
        <v>3943067.43</v>
      </c>
      <c r="H10" s="15">
        <f t="shared" si="1"/>
        <v>3720752.96</v>
      </c>
    </row>
    <row r="11" spans="1:8" x14ac:dyDescent="0.2">
      <c r="A11" s="4" t="s">
        <v>134</v>
      </c>
      <c r="B11" s="22"/>
      <c r="C11" s="15">
        <v>2279450.4</v>
      </c>
      <c r="D11" s="15">
        <v>-23612.41</v>
      </c>
      <c r="E11" s="15">
        <f t="shared" si="0"/>
        <v>2255837.9899999998</v>
      </c>
      <c r="F11" s="15">
        <v>1244393.22</v>
      </c>
      <c r="G11" s="15">
        <v>1198838.19</v>
      </c>
      <c r="H11" s="15">
        <f t="shared" si="1"/>
        <v>1011444.7699999998</v>
      </c>
    </row>
    <row r="12" spans="1:8" x14ac:dyDescent="0.2">
      <c r="A12" s="4" t="s">
        <v>135</v>
      </c>
      <c r="B12" s="22"/>
      <c r="C12" s="15">
        <v>9546497.5099999998</v>
      </c>
      <c r="D12" s="15">
        <v>-2704034.7</v>
      </c>
      <c r="E12" s="15">
        <f t="shared" si="0"/>
        <v>6842462.8099999996</v>
      </c>
      <c r="F12" s="15">
        <v>3927182.69</v>
      </c>
      <c r="G12" s="15">
        <v>3414868.4</v>
      </c>
      <c r="H12" s="15">
        <f t="shared" si="1"/>
        <v>2915280.1199999996</v>
      </c>
    </row>
    <row r="13" spans="1:8" x14ac:dyDescent="0.2">
      <c r="A13" s="4" t="s">
        <v>136</v>
      </c>
      <c r="B13" s="22"/>
      <c r="C13" s="15">
        <v>6201445.6600000001</v>
      </c>
      <c r="D13" s="15">
        <v>-2231319.91</v>
      </c>
      <c r="E13" s="15">
        <f t="shared" si="0"/>
        <v>3970125.75</v>
      </c>
      <c r="F13" s="15">
        <v>1601410.63</v>
      </c>
      <c r="G13" s="15">
        <v>1192284.6499999999</v>
      </c>
      <c r="H13" s="15">
        <f t="shared" si="1"/>
        <v>2368715.12</v>
      </c>
    </row>
    <row r="14" spans="1:8" x14ac:dyDescent="0.2">
      <c r="A14" s="4" t="s">
        <v>137</v>
      </c>
      <c r="B14" s="22"/>
      <c r="C14" s="15">
        <v>16147109.359999999</v>
      </c>
      <c r="D14" s="15">
        <v>3929305.32</v>
      </c>
      <c r="E14" s="15">
        <f t="shared" ref="E14" si="2">C14+D14</f>
        <v>20076414.68</v>
      </c>
      <c r="F14" s="15">
        <v>11865448.02</v>
      </c>
      <c r="G14" s="15">
        <v>8938233.7699999996</v>
      </c>
      <c r="H14" s="15">
        <f t="shared" ref="H14" si="3">E14-F14</f>
        <v>8210966.6600000001</v>
      </c>
    </row>
    <row r="15" spans="1:8" x14ac:dyDescent="0.2">
      <c r="A15" s="4" t="s">
        <v>138</v>
      </c>
      <c r="B15" s="22"/>
      <c r="C15" s="15">
        <v>4195878.6100000003</v>
      </c>
      <c r="D15" s="15">
        <v>43459.32</v>
      </c>
      <c r="E15" s="15">
        <f t="shared" ref="E15" si="4">C15+D15</f>
        <v>4239337.9300000006</v>
      </c>
      <c r="F15" s="15">
        <v>2107496.23</v>
      </c>
      <c r="G15" s="15">
        <v>1742032.81</v>
      </c>
      <c r="H15" s="15">
        <f t="shared" ref="H15" si="5">E15-F15</f>
        <v>2131841.7000000007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55147615.469999999</v>
      </c>
      <c r="D18" s="23">
        <f t="shared" si="6"/>
        <v>-7.6397554948925972E-10</v>
      </c>
      <c r="E18" s="23">
        <f t="shared" si="6"/>
        <v>55147615.469999999</v>
      </c>
      <c r="F18" s="23">
        <f t="shared" si="6"/>
        <v>30457327.539999999</v>
      </c>
      <c r="G18" s="23">
        <f t="shared" si="6"/>
        <v>25787997.609999996</v>
      </c>
      <c r="H18" s="23">
        <f t="shared" si="6"/>
        <v>24690287.93</v>
      </c>
    </row>
    <row r="21" spans="1:8" ht="45" customHeight="1" x14ac:dyDescent="0.2">
      <c r="A21" s="56" t="s">
        <v>140</v>
      </c>
      <c r="B21" s="57"/>
      <c r="C21" s="57"/>
      <c r="D21" s="57"/>
      <c r="E21" s="57"/>
      <c r="F21" s="57"/>
      <c r="G21" s="57"/>
      <c r="H21" s="58"/>
    </row>
    <row r="23" spans="1:8" x14ac:dyDescent="0.2">
      <c r="A23" s="61" t="s">
        <v>54</v>
      </c>
      <c r="B23" s="62"/>
      <c r="C23" s="56" t="s">
        <v>60</v>
      </c>
      <c r="D23" s="57"/>
      <c r="E23" s="57"/>
      <c r="F23" s="57"/>
      <c r="G23" s="58"/>
      <c r="H23" s="59" t="s">
        <v>59</v>
      </c>
    </row>
    <row r="24" spans="1:8" ht="22.5" x14ac:dyDescent="0.2">
      <c r="A24" s="63"/>
      <c r="B24" s="64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60"/>
    </row>
    <row r="25" spans="1:8" x14ac:dyDescent="0.2">
      <c r="A25" s="65"/>
      <c r="B25" s="66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3" spans="1:8" x14ac:dyDescent="0.2">
      <c r="A33" s="2"/>
      <c r="B33" s="68"/>
      <c r="C33" s="69"/>
      <c r="D33" s="69"/>
      <c r="E33" s="69"/>
      <c r="F33" s="69"/>
      <c r="G33" s="69"/>
      <c r="H33" s="69"/>
    </row>
    <row r="34" spans="1:8" x14ac:dyDescent="0.2">
      <c r="A34" s="2"/>
      <c r="B34" s="68"/>
      <c r="C34" s="69"/>
      <c r="D34" s="69"/>
      <c r="E34" s="69"/>
      <c r="F34" s="69"/>
      <c r="G34" s="69"/>
      <c r="H34" s="69"/>
    </row>
    <row r="35" spans="1:8" x14ac:dyDescent="0.2">
      <c r="A35" s="2"/>
      <c r="B35" s="68"/>
      <c r="C35" s="69"/>
      <c r="D35" s="69"/>
      <c r="E35" s="69"/>
      <c r="F35" s="69"/>
      <c r="G35" s="69"/>
      <c r="H35" s="69"/>
    </row>
    <row r="36" spans="1:8" x14ac:dyDescent="0.2">
      <c r="A36" s="2"/>
      <c r="B36" s="68"/>
      <c r="C36" s="69"/>
      <c r="D36" s="69"/>
      <c r="E36" s="69"/>
      <c r="F36" s="69"/>
      <c r="G36" s="69"/>
      <c r="H36" s="69"/>
    </row>
    <row r="37" spans="1:8" x14ac:dyDescent="0.2">
      <c r="A37" s="2"/>
      <c r="B37" s="68"/>
      <c r="C37" s="69"/>
      <c r="D37" s="69"/>
      <c r="E37" s="69"/>
      <c r="F37" s="69"/>
      <c r="G37" s="69"/>
      <c r="H37" s="69"/>
    </row>
    <row r="38" spans="1:8" x14ac:dyDescent="0.2">
      <c r="A38" s="2"/>
      <c r="B38" s="68"/>
      <c r="C38" s="69"/>
      <c r="D38" s="69"/>
      <c r="E38" s="69"/>
      <c r="F38" s="69"/>
      <c r="G38" s="69"/>
      <c r="H38" s="69"/>
    </row>
    <row r="39" spans="1:8" x14ac:dyDescent="0.2">
      <c r="A39" s="2"/>
      <c r="B39" s="68"/>
      <c r="C39" s="69"/>
      <c r="D39" s="69"/>
      <c r="E39" s="69"/>
      <c r="F39" s="69"/>
      <c r="G39" s="69"/>
      <c r="H39" s="69"/>
    </row>
    <row r="40" spans="1:8" x14ac:dyDescent="0.2">
      <c r="A40" s="2"/>
      <c r="B40" s="68"/>
      <c r="C40" s="69"/>
      <c r="D40" s="69"/>
      <c r="E40" s="69"/>
      <c r="F40" s="69"/>
      <c r="G40" s="69"/>
      <c r="H40" s="69"/>
    </row>
    <row r="41" spans="1:8" x14ac:dyDescent="0.2">
      <c r="A41" s="2"/>
      <c r="B41" s="68"/>
      <c r="C41" s="69"/>
      <c r="D41" s="69"/>
      <c r="E41" s="69"/>
      <c r="F41" s="69"/>
      <c r="G41" s="69"/>
      <c r="H41" s="69"/>
    </row>
    <row r="42" spans="1:8" x14ac:dyDescent="0.2">
      <c r="A42" s="2"/>
      <c r="B42" s="68"/>
      <c r="C42" s="69"/>
      <c r="D42" s="69"/>
      <c r="E42" s="69"/>
      <c r="F42" s="69"/>
      <c r="G42" s="69"/>
      <c r="H42" s="69"/>
    </row>
    <row r="43" spans="1:8" x14ac:dyDescent="0.2">
      <c r="A43" s="2"/>
      <c r="B43" s="68"/>
      <c r="C43" s="69"/>
      <c r="D43" s="69"/>
      <c r="E43" s="69"/>
      <c r="F43" s="69"/>
      <c r="G43" s="69"/>
      <c r="H43" s="69"/>
    </row>
    <row r="44" spans="1:8" x14ac:dyDescent="0.2">
      <c r="A44" s="2"/>
      <c r="B44" s="68"/>
      <c r="C44" s="69"/>
      <c r="D44" s="69"/>
      <c r="E44" s="69"/>
      <c r="F44" s="69"/>
      <c r="G44" s="69"/>
      <c r="H44" s="69"/>
    </row>
    <row r="45" spans="1:8" ht="17.25" customHeight="1" x14ac:dyDescent="0.2">
      <c r="A45" s="2"/>
      <c r="B45" s="68"/>
      <c r="C45" s="69"/>
      <c r="D45" s="69"/>
      <c r="E45" s="69"/>
      <c r="F45" s="69"/>
      <c r="G45" s="69"/>
      <c r="H45" s="69"/>
    </row>
    <row r="46" spans="1:8" x14ac:dyDescent="0.2">
      <c r="A46" s="2"/>
      <c r="B46" s="68"/>
      <c r="C46" s="69"/>
      <c r="D46" s="69"/>
      <c r="E46" s="69"/>
      <c r="F46" s="69"/>
      <c r="G46" s="69"/>
      <c r="H46" s="69"/>
    </row>
    <row r="47" spans="1:8" x14ac:dyDescent="0.2">
      <c r="A47" s="2"/>
      <c r="B47" s="68"/>
      <c r="C47" s="69"/>
      <c r="D47" s="69"/>
      <c r="E47" s="69"/>
      <c r="F47" s="69"/>
      <c r="G47" s="69"/>
      <c r="H47" s="69"/>
    </row>
    <row r="50" spans="1:8" ht="45" customHeight="1" x14ac:dyDescent="0.2">
      <c r="A50" s="56" t="s">
        <v>141</v>
      </c>
      <c r="B50" s="57"/>
      <c r="C50" s="57"/>
      <c r="D50" s="57"/>
      <c r="E50" s="57"/>
      <c r="F50" s="57"/>
      <c r="G50" s="57"/>
      <c r="H50" s="58"/>
    </row>
    <row r="51" spans="1:8" x14ac:dyDescent="0.2">
      <c r="A51" s="61" t="s">
        <v>54</v>
      </c>
      <c r="B51" s="62"/>
      <c r="C51" s="56" t="s">
        <v>60</v>
      </c>
      <c r="D51" s="57"/>
      <c r="E51" s="57"/>
      <c r="F51" s="57"/>
      <c r="G51" s="58"/>
      <c r="H51" s="59" t="s">
        <v>59</v>
      </c>
    </row>
    <row r="52" spans="1:8" ht="22.5" x14ac:dyDescent="0.2">
      <c r="A52" s="63"/>
      <c r="B52" s="64"/>
      <c r="C52" s="9" t="s">
        <v>55</v>
      </c>
      <c r="D52" s="9" t="s">
        <v>125</v>
      </c>
      <c r="E52" s="9" t="s">
        <v>56</v>
      </c>
      <c r="F52" s="9" t="s">
        <v>57</v>
      </c>
      <c r="G52" s="9" t="s">
        <v>58</v>
      </c>
      <c r="H52" s="60"/>
    </row>
    <row r="53" spans="1:8" x14ac:dyDescent="0.2">
      <c r="A53" s="65"/>
      <c r="B53" s="66"/>
      <c r="C53" s="10">
        <v>1</v>
      </c>
      <c r="D53" s="10">
        <v>2</v>
      </c>
      <c r="E53" s="10" t="s">
        <v>126</v>
      </c>
      <c r="F53" s="10">
        <v>4</v>
      </c>
      <c r="G53" s="10">
        <v>5</v>
      </c>
      <c r="H53" s="10" t="s">
        <v>127</v>
      </c>
    </row>
    <row r="54" spans="1:8" x14ac:dyDescent="0.2">
      <c r="A54" s="28"/>
      <c r="B54" s="29"/>
      <c r="C54" s="33"/>
      <c r="D54" s="33"/>
      <c r="E54" s="33"/>
      <c r="F54" s="33"/>
      <c r="G54" s="33"/>
      <c r="H54" s="33"/>
    </row>
    <row r="55" spans="1:8" ht="22.5" x14ac:dyDescent="0.2">
      <c r="A55" s="4"/>
      <c r="B55" s="31" t="s">
        <v>13</v>
      </c>
      <c r="C55" s="34">
        <v>0</v>
      </c>
      <c r="D55" s="34">
        <v>0</v>
      </c>
      <c r="E55" s="34">
        <f>C55+D55</f>
        <v>0</v>
      </c>
      <c r="F55" s="34">
        <v>0</v>
      </c>
      <c r="G55" s="34">
        <v>0</v>
      </c>
      <c r="H55" s="34">
        <f>E55-F55</f>
        <v>0</v>
      </c>
    </row>
    <row r="56" spans="1:8" x14ac:dyDescent="0.2">
      <c r="A56" s="4"/>
      <c r="B56" s="31"/>
      <c r="C56" s="34"/>
      <c r="D56" s="34"/>
      <c r="E56" s="34"/>
      <c r="F56" s="34"/>
      <c r="G56" s="34"/>
      <c r="H56" s="34"/>
    </row>
    <row r="57" spans="1:8" x14ac:dyDescent="0.2">
      <c r="A57" s="4"/>
      <c r="B57" s="31" t="s">
        <v>12</v>
      </c>
      <c r="C57" s="34">
        <v>0</v>
      </c>
      <c r="D57" s="34">
        <v>0</v>
      </c>
      <c r="E57" s="34">
        <f>C57+D57</f>
        <v>0</v>
      </c>
      <c r="F57" s="34">
        <v>0</v>
      </c>
      <c r="G57" s="34">
        <v>0</v>
      </c>
      <c r="H57" s="34">
        <f>E57-F57</f>
        <v>0</v>
      </c>
    </row>
    <row r="58" spans="1:8" x14ac:dyDescent="0.2">
      <c r="A58" s="4"/>
      <c r="B58" s="31"/>
      <c r="C58" s="34"/>
      <c r="D58" s="34"/>
      <c r="E58" s="34"/>
      <c r="F58" s="34"/>
      <c r="G58" s="34"/>
      <c r="H58" s="34"/>
    </row>
    <row r="59" spans="1:8" ht="22.5" x14ac:dyDescent="0.2">
      <c r="A59" s="4"/>
      <c r="B59" s="31" t="s">
        <v>14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4"/>
      <c r="B60" s="31"/>
      <c r="C60" s="34"/>
      <c r="D60" s="34"/>
      <c r="E60" s="34"/>
      <c r="F60" s="34"/>
      <c r="G60" s="34"/>
      <c r="H60" s="34"/>
    </row>
    <row r="61" spans="1:8" ht="22.5" x14ac:dyDescent="0.2">
      <c r="A61" s="4"/>
      <c r="B61" s="31" t="s">
        <v>26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ht="22.5" x14ac:dyDescent="0.2">
      <c r="A63" s="4"/>
      <c r="B63" s="31" t="s">
        <v>27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/>
      <c r="B64" s="31"/>
      <c r="C64" s="34"/>
      <c r="D64" s="34"/>
      <c r="E64" s="34"/>
      <c r="F64" s="34"/>
      <c r="G64" s="34"/>
      <c r="H64" s="34"/>
    </row>
    <row r="65" spans="1:8" ht="22.5" x14ac:dyDescent="0.2">
      <c r="A65" s="4"/>
      <c r="B65" s="31" t="s">
        <v>34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x14ac:dyDescent="0.2">
      <c r="A67" s="4"/>
      <c r="B67" s="31" t="s">
        <v>15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30"/>
      <c r="B68" s="32"/>
      <c r="C68" s="35"/>
      <c r="D68" s="35"/>
      <c r="E68" s="35"/>
      <c r="F68" s="35"/>
      <c r="G68" s="35"/>
      <c r="H68" s="35"/>
    </row>
    <row r="69" spans="1:8" x14ac:dyDescent="0.2">
      <c r="A69" s="26"/>
      <c r="B69" s="47" t="s">
        <v>53</v>
      </c>
      <c r="C69" s="23">
        <f t="shared" ref="C69:H69" si="9">SUM(C55:C67)</f>
        <v>0</v>
      </c>
      <c r="D69" s="23">
        <f t="shared" si="9"/>
        <v>0</v>
      </c>
      <c r="E69" s="23">
        <f t="shared" si="9"/>
        <v>0</v>
      </c>
      <c r="F69" s="23">
        <f t="shared" si="9"/>
        <v>0</v>
      </c>
      <c r="G69" s="23">
        <f t="shared" si="9"/>
        <v>0</v>
      </c>
      <c r="H69" s="23">
        <f t="shared" si="9"/>
        <v>0</v>
      </c>
    </row>
    <row r="70" spans="1:8" x14ac:dyDescent="0.2">
      <c r="A70" s="67" t="s">
        <v>143</v>
      </c>
      <c r="B70" s="67"/>
      <c r="C70" s="67"/>
      <c r="D70" s="67"/>
      <c r="E70" s="67"/>
      <c r="F70" s="67"/>
      <c r="G70" s="67"/>
    </row>
    <row r="73" spans="1:8" x14ac:dyDescent="0.2">
      <c r="B73" s="52" t="s">
        <v>144</v>
      </c>
      <c r="E73" s="54" t="s">
        <v>145</v>
      </c>
      <c r="F73" s="54"/>
      <c r="G73" s="54"/>
    </row>
    <row r="74" spans="1:8" ht="22.5" x14ac:dyDescent="0.2">
      <c r="B74" s="53" t="s">
        <v>146</v>
      </c>
      <c r="E74" s="55" t="s">
        <v>147</v>
      </c>
      <c r="F74" s="55"/>
      <c r="G74" s="55"/>
    </row>
  </sheetData>
  <sheetProtection formatCells="0" formatColumns="0" formatRows="0" insertRows="0" deleteRows="0" autoFilter="0"/>
  <mergeCells count="15">
    <mergeCell ref="C23:G23"/>
    <mergeCell ref="H23:H24"/>
    <mergeCell ref="A1:H1"/>
    <mergeCell ref="A3:B5"/>
    <mergeCell ref="A21:H21"/>
    <mergeCell ref="A23:B25"/>
    <mergeCell ref="C3:G3"/>
    <mergeCell ref="H3:H4"/>
    <mergeCell ref="A70:G70"/>
    <mergeCell ref="E73:G73"/>
    <mergeCell ref="E74:G74"/>
    <mergeCell ref="A50:H50"/>
    <mergeCell ref="A51:B53"/>
    <mergeCell ref="C51:G51"/>
    <mergeCell ref="H51:H5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showGridLines="0" tabSelected="1" topLeftCell="A10" workbookViewId="0">
      <selection activeCell="R38" sqref="R38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523912.11</v>
      </c>
      <c r="D6" s="15">
        <f t="shared" si="0"/>
        <v>8579</v>
      </c>
      <c r="E6" s="15">
        <f t="shared" si="0"/>
        <v>532491.11</v>
      </c>
      <c r="F6" s="15">
        <f t="shared" si="0"/>
        <v>311854.03000000003</v>
      </c>
      <c r="G6" s="15">
        <f t="shared" si="0"/>
        <v>300248.57</v>
      </c>
      <c r="H6" s="15">
        <f t="shared" si="0"/>
        <v>220637.07999999996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523912.11</v>
      </c>
      <c r="D14" s="15">
        <v>8579</v>
      </c>
      <c r="E14" s="15">
        <f t="shared" si="1"/>
        <v>532491.11</v>
      </c>
      <c r="F14" s="15">
        <v>311854.03000000003</v>
      </c>
      <c r="G14" s="15">
        <v>300248.57</v>
      </c>
      <c r="H14" s="15">
        <f t="shared" si="2"/>
        <v>220637.07999999996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54623703.359999999</v>
      </c>
      <c r="D16" s="15">
        <f t="shared" si="3"/>
        <v>-8579</v>
      </c>
      <c r="E16" s="15">
        <f t="shared" si="3"/>
        <v>54615124.359999999</v>
      </c>
      <c r="F16" s="15">
        <f t="shared" si="3"/>
        <v>30145473.509999998</v>
      </c>
      <c r="G16" s="15">
        <f t="shared" si="3"/>
        <v>25487749.039999999</v>
      </c>
      <c r="H16" s="15">
        <f t="shared" si="3"/>
        <v>24469650.850000001</v>
      </c>
    </row>
    <row r="17" spans="1:8" x14ac:dyDescent="0.2">
      <c r="A17" s="38"/>
      <c r="B17" s="42" t="s">
        <v>45</v>
      </c>
      <c r="C17" s="15">
        <v>46142807.299999997</v>
      </c>
      <c r="D17" s="15">
        <v>-17830061.359999999</v>
      </c>
      <c r="E17" s="15">
        <f>C17+D17</f>
        <v>28312745.939999998</v>
      </c>
      <c r="F17" s="15">
        <v>15434221.640000001</v>
      </c>
      <c r="G17" s="15">
        <v>14158392.43</v>
      </c>
      <c r="H17" s="15">
        <f t="shared" ref="H17:H23" si="4">E17-F17</f>
        <v>12878524.299999997</v>
      </c>
    </row>
    <row r="18" spans="1:8" x14ac:dyDescent="0.2">
      <c r="A18" s="38"/>
      <c r="B18" s="42" t="s">
        <v>28</v>
      </c>
      <c r="C18" s="15">
        <v>8480896.0600000005</v>
      </c>
      <c r="D18" s="15">
        <v>17821482.359999999</v>
      </c>
      <c r="E18" s="15">
        <f t="shared" ref="E18:E23" si="5">C18+D18</f>
        <v>26302378.420000002</v>
      </c>
      <c r="F18" s="15">
        <v>14711251.869999999</v>
      </c>
      <c r="G18" s="15">
        <v>11329356.609999999</v>
      </c>
      <c r="H18" s="15">
        <f t="shared" si="4"/>
        <v>11591126.550000003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55147615.469999999</v>
      </c>
      <c r="D42" s="23">
        <f t="shared" si="12"/>
        <v>0</v>
      </c>
      <c r="E42" s="23">
        <f t="shared" si="12"/>
        <v>55147615.469999999</v>
      </c>
      <c r="F42" s="23">
        <f t="shared" si="12"/>
        <v>30457327.539999999</v>
      </c>
      <c r="G42" s="23">
        <f t="shared" si="12"/>
        <v>25787997.609999999</v>
      </c>
      <c r="H42" s="23">
        <f t="shared" si="12"/>
        <v>24690287.93</v>
      </c>
    </row>
    <row r="43" spans="1:8" ht="11.25" customHeight="1" x14ac:dyDescent="0.2">
      <c r="A43" s="67" t="s">
        <v>143</v>
      </c>
      <c r="B43" s="67"/>
      <c r="C43" s="67"/>
      <c r="D43" s="67"/>
      <c r="E43" s="67"/>
      <c r="F43" s="67"/>
      <c r="G43" s="67"/>
      <c r="H43" s="37"/>
    </row>
    <row r="44" spans="1:8" x14ac:dyDescent="0.2">
      <c r="A44" s="1"/>
      <c r="B44" s="1"/>
      <c r="C44" s="1"/>
      <c r="D44" s="1"/>
      <c r="E44" s="1"/>
      <c r="F44" s="1"/>
      <c r="G44" s="1"/>
      <c r="H44" s="37"/>
    </row>
    <row r="45" spans="1:8" x14ac:dyDescent="0.2">
      <c r="A45" s="1"/>
      <c r="B45" s="1"/>
      <c r="C45" s="1"/>
      <c r="D45" s="1"/>
      <c r="E45" s="1"/>
      <c r="F45" s="1"/>
      <c r="G45" s="1"/>
      <c r="H45" s="37"/>
    </row>
    <row r="46" spans="1:8" x14ac:dyDescent="0.2">
      <c r="A46" s="1"/>
      <c r="B46" s="52" t="s">
        <v>144</v>
      </c>
      <c r="C46" s="1"/>
      <c r="D46" s="1"/>
      <c r="E46" s="54" t="s">
        <v>145</v>
      </c>
      <c r="F46" s="54"/>
      <c r="G46" s="54"/>
    </row>
    <row r="47" spans="1:8" ht="22.5" x14ac:dyDescent="0.2">
      <c r="A47" s="1"/>
      <c r="B47" s="53" t="s">
        <v>146</v>
      </c>
      <c r="C47" s="1"/>
      <c r="D47" s="1"/>
      <c r="E47" s="55" t="s">
        <v>147</v>
      </c>
      <c r="F47" s="55"/>
      <c r="G47" s="55"/>
    </row>
    <row r="48" spans="1:8" x14ac:dyDescent="0.2">
      <c r="A48" s="1"/>
      <c r="B48" s="1"/>
      <c r="C48" s="1"/>
      <c r="D48" s="1"/>
      <c r="E48" s="1"/>
      <c r="F48" s="1"/>
      <c r="G48" s="1"/>
    </row>
  </sheetData>
  <sheetProtection formatCells="0" formatColumns="0" formatRows="0" autoFilter="0"/>
  <mergeCells count="7">
    <mergeCell ref="E46:G46"/>
    <mergeCell ref="E47:G47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2019-10-28T15:21:33Z</cp:lastPrinted>
  <dcterms:created xsi:type="dcterms:W3CDTF">2014-02-10T03:37:14Z</dcterms:created>
  <dcterms:modified xsi:type="dcterms:W3CDTF">2019-10-28T15:22:11Z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