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997AB9E0-243F-4E54-8186-2A97B58D5F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1" i="4"/>
  <c r="H31" i="4"/>
  <c r="H16" i="4"/>
  <c r="E16" i="4"/>
  <c r="H21" i="4"/>
  <c r="H39" i="4" s="1"/>
  <c r="E39" i="4" l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<sst xmlns="http://schemas.openxmlformats.org/spreadsheetml/2006/main" count="100" uniqueCount="52">
  <si>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</si>
  <si>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</si>
  <si>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</si>
  <si>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</si>
  <si>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</si>
  <si>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</si>
  <si>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</si>
  <si>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</si>
  <si>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</si>
  <si>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</si>
  <si>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</si>
  <si>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</si>
  <si>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</si>
  <si>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</si>
  <si>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</si>
  <si>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</si>
  <si>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</si>
  <si>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</si>
  <si>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</si>
  <si>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</si>
  <si>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</si>
  <si>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</si>
  <si>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</si>
  <si>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</si>
  <si>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</si>
  <si>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</si>
  <si>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</si>
  <si>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</si>
  <si>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</si>
  <si>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</si>
  <si>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</si>
  <si>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</si>
  <si>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</si>
  <si>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</si>
  <si>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</si>
  <si>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</si>
  <si>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</si>
  <si>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</si>
  <si>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</si>
  <si>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</si>
  <si>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</si>
  <si>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</si>
  <si>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</si>
  <si>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</si>
  <si>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</si>
  <si>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</si>
  <si>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30 DE SEPTIEMBRE DEL 2019</t>
  </si>
  <si>
    <t xml:space="preserve">                                           ___________________</t>
  </si>
  <si>
    <t>________________</t>
  </si>
  <si>
    <t>Director General
Ing.Arturo Castillo Serrano</t>
  </si>
  <si>
    <t>Coordinadora Administrativa
Lcda.Yuliana Elizabeth Hernández Díaz de León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</si>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</sst>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0" fillId="3" borderId="1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EC1B9AF8-EC16-44A2-953B-8FF58BD7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39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H43" sqref="A1:H43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2" t="s">
        <v>46</v>
      </c>
      <c r="B1" s="53"/>
      <c r="C1" s="53"/>
      <c r="D1" s="53"/>
      <c r="E1" s="53"/>
      <c r="F1" s="53"/>
      <c r="G1" s="53"/>
      <c r="H1" s="54"/>
    </row>
    <row r="2" spans="1:9" s="3" customFormat="1" x14ac:dyDescent="0.2">
      <c r="A2" s="55" t="s">
        <v>14</v>
      </c>
      <c r="B2" s="56"/>
      <c r="C2" s="53" t="s">
        <v>22</v>
      </c>
      <c r="D2" s="53"/>
      <c r="E2" s="53"/>
      <c r="F2" s="53"/>
      <c r="G2" s="53"/>
      <c r="H2" s="61" t="s">
        <v>19</v>
      </c>
    </row>
    <row r="3" spans="1:9" s="1" customFormat="1" ht="24.95" customHeight="1" x14ac:dyDescent="0.2">
      <c r="A3" s="57"/>
      <c r="B3" s="58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2"/>
    </row>
    <row r="4" spans="1:9" s="1" customFormat="1" x14ac:dyDescent="0.2">
      <c r="A4" s="59"/>
      <c r="B4" s="60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2"/>
      <c r="B5" s="40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2" t="s">
        <v>34</v>
      </c>
    </row>
    <row r="6" spans="1:9" x14ac:dyDescent="0.2">
      <c r="A6" s="33"/>
      <c r="B6" s="41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2" t="s">
        <v>44</v>
      </c>
    </row>
    <row r="7" spans="1:9" x14ac:dyDescent="0.2">
      <c r="A7" s="32"/>
      <c r="B7" s="40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2" t="s">
        <v>35</v>
      </c>
    </row>
    <row r="8" spans="1:9" x14ac:dyDescent="0.2">
      <c r="A8" s="32"/>
      <c r="B8" s="40" t="s">
        <v>3</v>
      </c>
      <c r="C8" s="22">
        <v>51998779.630000003</v>
      </c>
      <c r="D8" s="22">
        <v>0</v>
      </c>
      <c r="E8" s="22">
        <f t="shared" si="0"/>
        <v>51998779.630000003</v>
      </c>
      <c r="F8" s="22">
        <v>34804329.780000001</v>
      </c>
      <c r="G8" s="22">
        <v>34804329.780000001</v>
      </c>
      <c r="H8" s="22">
        <f t="shared" si="1"/>
        <v>-17194449.850000001</v>
      </c>
      <c r="I8" s="42" t="s">
        <v>36</v>
      </c>
    </row>
    <row r="9" spans="1:9" x14ac:dyDescent="0.2">
      <c r="A9" s="32"/>
      <c r="B9" s="40" t="s">
        <v>4</v>
      </c>
      <c r="C9" s="22">
        <v>2787.52</v>
      </c>
      <c r="D9" s="22">
        <v>0</v>
      </c>
      <c r="E9" s="22">
        <f t="shared" si="0"/>
        <v>2787.52</v>
      </c>
      <c r="F9" s="22">
        <v>237.6</v>
      </c>
      <c r="G9" s="22">
        <v>237.6</v>
      </c>
      <c r="H9" s="22">
        <f t="shared" si="1"/>
        <v>-2549.92</v>
      </c>
      <c r="I9" s="42" t="s">
        <v>37</v>
      </c>
    </row>
    <row r="10" spans="1:9" x14ac:dyDescent="0.2">
      <c r="A10" s="33"/>
      <c r="B10" s="41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2" t="s">
        <v>38</v>
      </c>
    </row>
    <row r="11" spans="1:9" x14ac:dyDescent="0.2">
      <c r="A11" s="37"/>
      <c r="B11" s="40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2" t="s">
        <v>39</v>
      </c>
    </row>
    <row r="12" spans="1:9" ht="22.5" x14ac:dyDescent="0.2">
      <c r="A12" s="37"/>
      <c r="B12" s="40" t="s">
        <v>25</v>
      </c>
      <c r="C12" s="22">
        <v>2801256.26</v>
      </c>
      <c r="D12" s="22">
        <v>0</v>
      </c>
      <c r="E12" s="22">
        <f t="shared" si="2"/>
        <v>2801256.26</v>
      </c>
      <c r="F12" s="22">
        <v>0</v>
      </c>
      <c r="G12" s="22">
        <v>0</v>
      </c>
      <c r="H12" s="22">
        <f t="shared" si="3"/>
        <v>-2801256.26</v>
      </c>
      <c r="I12" s="42" t="s">
        <v>40</v>
      </c>
    </row>
    <row r="13" spans="1:9" ht="22.5" x14ac:dyDescent="0.2">
      <c r="A13" s="37"/>
      <c r="B13" s="40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2" t="s">
        <v>41</v>
      </c>
    </row>
    <row r="14" spans="1:9" x14ac:dyDescent="0.2">
      <c r="A14" s="32"/>
      <c r="B14" s="40" t="s">
        <v>6</v>
      </c>
      <c r="C14" s="22">
        <v>344792.06</v>
      </c>
      <c r="D14" s="22">
        <v>0</v>
      </c>
      <c r="E14" s="22">
        <f t="shared" ref="E14" si="4">C14+D14</f>
        <v>344792.06</v>
      </c>
      <c r="F14" s="22">
        <v>0</v>
      </c>
      <c r="G14" s="22">
        <v>0</v>
      </c>
      <c r="H14" s="22">
        <f t="shared" ref="H14" si="5">G14-C14</f>
        <v>-344792.06</v>
      </c>
      <c r="I14" s="42" t="s">
        <v>42</v>
      </c>
    </row>
    <row r="15" spans="1:9" x14ac:dyDescent="0.2">
      <c r="A15" s="32"/>
      <c r="C15" s="13"/>
      <c r="D15" s="13"/>
      <c r="E15" s="13"/>
      <c r="F15" s="13"/>
      <c r="G15" s="13"/>
      <c r="H15" s="13"/>
      <c r="I15" s="42" t="s">
        <v>43</v>
      </c>
    </row>
    <row r="16" spans="1:9" x14ac:dyDescent="0.2">
      <c r="A16" s="9"/>
      <c r="B16" s="10" t="s">
        <v>13</v>
      </c>
      <c r="C16" s="23">
        <f>SUM(C5:C14)</f>
        <v>55147615.470000006</v>
      </c>
      <c r="D16" s="23">
        <f t="shared" ref="D16:H16" si="6">SUM(D5:D14)</f>
        <v>0</v>
      </c>
      <c r="E16" s="23">
        <f t="shared" si="6"/>
        <v>55147615.470000006</v>
      </c>
      <c r="F16" s="23">
        <f t="shared" si="6"/>
        <v>34804567.380000003</v>
      </c>
      <c r="G16" s="11">
        <f t="shared" si="6"/>
        <v>34804567.380000003</v>
      </c>
      <c r="H16" s="12">
        <f t="shared" si="6"/>
        <v>-20343048.09</v>
      </c>
      <c r="I16" s="42" t="s">
        <v>43</v>
      </c>
    </row>
    <row r="17" spans="1:9" x14ac:dyDescent="0.2">
      <c r="A17" s="34"/>
      <c r="B17" s="28"/>
      <c r="C17" s="29"/>
      <c r="D17" s="29"/>
      <c r="E17" s="35"/>
      <c r="F17" s="30" t="s">
        <v>21</v>
      </c>
      <c r="G17" s="36"/>
      <c r="H17" s="27"/>
      <c r="I17" s="42" t="s">
        <v>43</v>
      </c>
    </row>
    <row r="18" spans="1:9" x14ac:dyDescent="0.2">
      <c r="A18" s="63" t="s">
        <v>23</v>
      </c>
      <c r="B18" s="64"/>
      <c r="C18" s="53" t="s">
        <v>22</v>
      </c>
      <c r="D18" s="53"/>
      <c r="E18" s="53"/>
      <c r="F18" s="53"/>
      <c r="G18" s="53"/>
      <c r="H18" s="61" t="s">
        <v>19</v>
      </c>
      <c r="I18" s="42" t="s">
        <v>43</v>
      </c>
    </row>
    <row r="19" spans="1:9" ht="22.5" x14ac:dyDescent="0.2">
      <c r="A19" s="65"/>
      <c r="B19" s="66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2"/>
      <c r="I19" s="42" t="s">
        <v>43</v>
      </c>
    </row>
    <row r="20" spans="1:9" x14ac:dyDescent="0.2">
      <c r="A20" s="67"/>
      <c r="B20" s="68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2" t="s">
        <v>43</v>
      </c>
    </row>
    <row r="21" spans="1:9" x14ac:dyDescent="0.2">
      <c r="A21" s="38" t="s">
        <v>27</v>
      </c>
      <c r="B21" s="15"/>
      <c r="C21" s="24">
        <f t="shared" ref="C21:H21" si="7">SUM(C22+C23+C24+C25+C26+C27+C28+C29)</f>
        <v>54800035.890000001</v>
      </c>
      <c r="D21" s="24">
        <f t="shared" si="7"/>
        <v>0</v>
      </c>
      <c r="E21" s="24">
        <f t="shared" si="7"/>
        <v>54800035.890000001</v>
      </c>
      <c r="F21" s="24">
        <f t="shared" si="7"/>
        <v>34804329.780000001</v>
      </c>
      <c r="G21" s="24">
        <f t="shared" si="7"/>
        <v>34804329.780000001</v>
      </c>
      <c r="H21" s="24">
        <f t="shared" si="7"/>
        <v>-19995706.109999999</v>
      </c>
      <c r="I21" s="42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2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2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2" t="s">
        <v>35</v>
      </c>
    </row>
    <row r="25" spans="1:9" x14ac:dyDescent="0.2">
      <c r="A25" s="16"/>
      <c r="B25" s="17" t="s">
        <v>3</v>
      </c>
      <c r="C25" s="25">
        <v>51998779.630000003</v>
      </c>
      <c r="D25" s="25">
        <v>0</v>
      </c>
      <c r="E25" s="25">
        <f t="shared" si="8"/>
        <v>51998779.630000003</v>
      </c>
      <c r="F25" s="25">
        <v>34804329.780000001</v>
      </c>
      <c r="G25" s="25">
        <v>34804329.780000001</v>
      </c>
      <c r="H25" s="25">
        <f t="shared" si="9"/>
        <v>-17194449.850000001</v>
      </c>
      <c r="I25" s="42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2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2" t="s">
        <v>38</v>
      </c>
    </row>
    <row r="28" spans="1:9" ht="22.5" x14ac:dyDescent="0.2">
      <c r="A28" s="16"/>
      <c r="B28" s="17" t="s">
        <v>30</v>
      </c>
      <c r="C28" s="25">
        <v>2801256.26</v>
      </c>
      <c r="D28" s="25">
        <v>0</v>
      </c>
      <c r="E28" s="25">
        <f t="shared" si="12"/>
        <v>2801256.26</v>
      </c>
      <c r="F28" s="25">
        <v>0</v>
      </c>
      <c r="G28" s="25">
        <v>0</v>
      </c>
      <c r="H28" s="25">
        <f t="shared" si="13"/>
        <v>-2801256.26</v>
      </c>
      <c r="I28" s="42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2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2" t="s">
        <v>43</v>
      </c>
    </row>
    <row r="31" spans="1:9" ht="41.25" customHeight="1" x14ac:dyDescent="0.2">
      <c r="A31" s="50" t="s">
        <v>45</v>
      </c>
      <c r="B31" s="51"/>
      <c r="C31" s="26">
        <f t="shared" ref="C31:H31" si="14">SUM(C32:C35)</f>
        <v>2787.52</v>
      </c>
      <c r="D31" s="26">
        <f t="shared" si="14"/>
        <v>0</v>
      </c>
      <c r="E31" s="26">
        <f t="shared" si="14"/>
        <v>2787.52</v>
      </c>
      <c r="F31" s="26">
        <f t="shared" si="14"/>
        <v>237.6</v>
      </c>
      <c r="G31" s="26">
        <f t="shared" si="14"/>
        <v>237.6</v>
      </c>
      <c r="H31" s="26">
        <f t="shared" si="14"/>
        <v>-2549.92</v>
      </c>
      <c r="I31" s="42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2" t="s">
        <v>44</v>
      </c>
    </row>
    <row r="33" spans="1:9" x14ac:dyDescent="0.2">
      <c r="A33" s="16"/>
      <c r="B33" s="17" t="s">
        <v>31</v>
      </c>
      <c r="C33" s="25">
        <v>2787.52</v>
      </c>
      <c r="D33" s="25">
        <v>0</v>
      </c>
      <c r="E33" s="25">
        <f>C33+D33</f>
        <v>2787.52</v>
      </c>
      <c r="F33" s="25">
        <v>237.6</v>
      </c>
      <c r="G33" s="25">
        <v>237.6</v>
      </c>
      <c r="H33" s="25">
        <f t="shared" ref="H33:H34" si="15">G33-C33</f>
        <v>-2549.92</v>
      </c>
      <c r="I33" s="42" t="s">
        <v>37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2" t="s">
        <v>39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2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2" t="s">
        <v>43</v>
      </c>
    </row>
    <row r="37" spans="1:9" x14ac:dyDescent="0.2">
      <c r="A37" s="39" t="s">
        <v>33</v>
      </c>
      <c r="B37" s="18"/>
      <c r="C37" s="26">
        <f t="shared" ref="C37:H37" si="17">SUM(C38)</f>
        <v>344792.06</v>
      </c>
      <c r="D37" s="26">
        <f t="shared" si="17"/>
        <v>0</v>
      </c>
      <c r="E37" s="26">
        <f t="shared" si="17"/>
        <v>344792.06</v>
      </c>
      <c r="F37" s="26">
        <f t="shared" si="17"/>
        <v>0</v>
      </c>
      <c r="G37" s="26">
        <f t="shared" si="17"/>
        <v>0</v>
      </c>
      <c r="H37" s="26">
        <f t="shared" si="17"/>
        <v>-344792.06</v>
      </c>
      <c r="I37" s="42" t="s">
        <v>43</v>
      </c>
    </row>
    <row r="38" spans="1:9" x14ac:dyDescent="0.2">
      <c r="A38" s="14"/>
      <c r="B38" s="17" t="s">
        <v>6</v>
      </c>
      <c r="C38" s="25">
        <v>344792.06</v>
      </c>
      <c r="D38" s="25">
        <v>0</v>
      </c>
      <c r="E38" s="25">
        <f>C38+D38</f>
        <v>344792.06</v>
      </c>
      <c r="F38" s="25">
        <v>0</v>
      </c>
      <c r="G38" s="25">
        <v>0</v>
      </c>
      <c r="H38" s="25">
        <f>G38-C38</f>
        <v>-344792.06</v>
      </c>
      <c r="I38" s="42" t="s">
        <v>42</v>
      </c>
    </row>
    <row r="39" spans="1:9" x14ac:dyDescent="0.2">
      <c r="A39" s="19"/>
      <c r="B39" s="20" t="s">
        <v>13</v>
      </c>
      <c r="C39" s="23">
        <f>SUM(C37+C31+C21)</f>
        <v>55147615.469999999</v>
      </c>
      <c r="D39" s="23">
        <f t="shared" ref="D39:H39" si="18">SUM(D37+D31+D21)</f>
        <v>0</v>
      </c>
      <c r="E39" s="23">
        <f t="shared" si="18"/>
        <v>55147615.469999999</v>
      </c>
      <c r="F39" s="23">
        <f t="shared" si="18"/>
        <v>34804567.380000003</v>
      </c>
      <c r="G39" s="23">
        <f t="shared" si="18"/>
        <v>34804567.380000003</v>
      </c>
      <c r="H39" s="12">
        <f t="shared" si="18"/>
        <v>-20343048.09</v>
      </c>
      <c r="I39" s="42" t="s">
        <v>43</v>
      </c>
    </row>
    <row r="40" spans="1:9" x14ac:dyDescent="0.2">
      <c r="A40" s="48" t="s">
        <v>51</v>
      </c>
      <c r="B40" s="48"/>
      <c r="C40" s="48"/>
      <c r="D40" s="48"/>
      <c r="E40" s="48"/>
      <c r="F40" s="30" t="s">
        <v>21</v>
      </c>
      <c r="G40" s="31"/>
      <c r="H40" s="27"/>
      <c r="I40" s="42" t="s">
        <v>43</v>
      </c>
    </row>
    <row r="41" spans="1:9" x14ac:dyDescent="0.2">
      <c r="A41" s="49"/>
      <c r="B41" s="49"/>
      <c r="C41" s="49"/>
      <c r="D41" s="49"/>
      <c r="E41" s="49"/>
    </row>
    <row r="42" spans="1:9" x14ac:dyDescent="0.2">
      <c r="A42" s="43"/>
      <c r="B42" s="44" t="s">
        <v>47</v>
      </c>
      <c r="C42" s="43"/>
      <c r="D42" s="43"/>
      <c r="E42" s="45" t="s">
        <v>48</v>
      </c>
      <c r="F42" s="46"/>
      <c r="G42" s="46"/>
      <c r="H42" s="43"/>
    </row>
    <row r="43" spans="1:9" ht="27.75" customHeight="1" x14ac:dyDescent="0.2">
      <c r="A43" s="43"/>
      <c r="B43" s="47" t="s">
        <v>49</v>
      </c>
      <c r="C43" s="47"/>
      <c r="D43" s="43"/>
      <c r="E43" s="47" t="s">
        <v>50</v>
      </c>
      <c r="F43" s="47"/>
      <c r="G43" s="47"/>
      <c r="H43" s="43"/>
    </row>
    <row r="44" spans="1:9" x14ac:dyDescent="0.2">
      <c r="A44" s="43"/>
      <c r="B44" s="43"/>
      <c r="C44" s="43"/>
      <c r="D44" s="43"/>
      <c r="E44" s="43"/>
      <c r="F44" s="43"/>
      <c r="G44" s="43"/>
      <c r="H44" s="43"/>
    </row>
  </sheetData>
  <sheetProtection formatCells="0" formatColumns="0" formatRows="0" insertRows="0" autoFilter="0"/>
  <mergeCells count="12">
    <mergeCell ref="A1:H1"/>
    <mergeCell ref="A2:B4"/>
    <mergeCell ref="C2:G2"/>
    <mergeCell ref="H2:H3"/>
    <mergeCell ref="A18:B20"/>
    <mergeCell ref="C18:G18"/>
    <mergeCell ref="H18:H19"/>
    <mergeCell ref="E42:G42"/>
    <mergeCell ref="B43:C43"/>
    <mergeCell ref="E43:G43"/>
    <mergeCell ref="A40:E41"/>
    <mergeCell ref="A31:B31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2019-10-28T15:10:15Z</cp:lastPrinted>
  <dcterms:created xsi:type="dcterms:W3CDTF">2012-12-11T20:48:19Z</dcterms:created>
  <dcterms:modified xsi:type="dcterms:W3CDTF">2019-10-28T15:10:18Z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