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 2019\INF 3ER TRIM 2019\"/>
    </mc:Choice>
  </mc:AlternateContent>
  <xr:revisionPtr revIDLastSave="0" documentId="13_ncr:1_{FA42DBB7-B612-4114-988C-0210E9B6D49E}" xr6:coauthVersionLast="45" xr6:coauthVersionMax="45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8" i="60" s="1"/>
  <c r="C59" i="60"/>
  <c r="C46" i="60"/>
  <c r="C37" i="60"/>
  <c r="C34" i="60"/>
  <c r="C28" i="60"/>
  <c r="C25" i="60"/>
  <c r="C19" i="60"/>
  <c r="C99" i="60" l="1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39" i="64" s="1"/>
  <c r="C15" i="63"/>
  <c r="C7" i="63"/>
  <c r="C20" i="63" l="1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<sst xmlns="http://schemas.openxmlformats.org/spreadsheetml/2006/main" count="921" uniqueCount="658">
  <si>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</si>
  <si>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</si>
  <si>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</si>
  <si>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</si>
  <si>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</si>
  <si>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</si>
  <si>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</si>
  <si>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</si>
  <si>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</si>
  <si>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</si>
  <si>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</si>
  <si>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</si>
  <si>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</si>
  <si>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</si>
  <si>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</si>
  <si>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</si>
  <si>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</si>
  <si>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</si>
  <si>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</si>
  <si>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</si>
  <si>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</si>
  <si>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</si>
  <si>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</si>
  <si>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</si>
  <si>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</si>
  <si>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</si>
  <si>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</si>
  <si>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</si>
  <si>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</si>
  <si>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</si>
  <si>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</si>
  <si>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</si>
  <si>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</si>
  <si>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</si>
  <si>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</si>
  <si>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</si>
  <si>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</si>
  <si>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</si>
  <si>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</si>
  <si>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</si>
  <si>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</si>
  <si>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</si>
  <si>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</si>
  <si>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</si>
  <si>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</si>
  <si>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</si>
  <si>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</si>
  <si>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</si>
  <si>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</si>
  <si>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</si>
  <si>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</si>
  <si>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</si>
  <si>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</si>
  <si>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</si>
  <si>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</si>
  <si>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</si>
  <si>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</si>
  <si>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</si>
  <si>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</si>
  <si>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</si>
  <si>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</si>
  <si>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</si>
  <si>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</si>
  <si>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</si>
  <si>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</si>
  <si>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</si>
  <si>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</si>
  <si>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</si>
  <si>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</si>
  <si>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</si>
  <si>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</si>
  <si>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</si>
  <si>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</si>
  <si>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</si>
  <si>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</si>
  <si>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</si>
  <si>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</si>
  <si>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</si>
  <si>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</si>
  <si>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</si>
  <si>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</si>
  <si>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</si>
  <si>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</si>
  <si>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</si>
  <si>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</si>
  <si>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</si>
  <si>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</si>
  <si>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</si>
  <si>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</si>
  <si>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</si>
  <si>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</si>
  <si>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</si>
  <si>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</si>
  <si>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</si>
  <si>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</si>
  <si>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</si>
  <si>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</si>
  <si>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</si>
  <si>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</si>
  <si>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</si>
  <si>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</si>
  <si>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</si>
  <si>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</si>
  <si>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</si>
  <si>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</si>
  <si>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</si>
  <si>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</si>
  <si>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</si>
  <si>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</si>
  <si>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</si>
  <si>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</si>
  <si>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</si>
  <si>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</si>
  <si>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</si>
  <si>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</si>
  <si>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</si>
  <si>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</si>
  <si>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</si>
  <si>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</si>
  <si>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</si>
  <si>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</si>
  <si>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</si>
  <si>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</si>
  <si>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</si>
  <si>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</si>
  <si>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</si>
  <si>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</si>
  <si>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</si>
  <si>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</si>
  <si>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</si>
  <si>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</si>
  <si>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</si>
  <si>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</si>
  <si>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</si>
  <si>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</si>
  <si>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</si>
  <si>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</si>
  <si>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</si>
  <si>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</si>
  <si>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</si>
  <si>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</si>
  <si>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</si>
  <si>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</si>
  <si>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</si>
  <si>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</si>
  <si>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</si>
  <si>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</si>
  <si>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</si>
  <si>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</si>
  <si>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</si>
  <si>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</si>
  <si>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</si>
  <si>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</si>
  <si>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</si>
  <si>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</si>
  <si>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</si>
  <si>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</si>
  <si>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</si>
  <si>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</si>
  <si>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</si>
  <si>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</si>
  <si>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</si>
  <si>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</si>
  <si>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</si>
  <si>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</si>
  <si>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</si>
  <si>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</si>
  <si>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</si>
  <si>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</si>
  <si>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</si>
  <si>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</si>
  <si>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</si>
  <si>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</si>
  <si>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</si>
  <si>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</si>
  <si>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</si>
  <si>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</si>
  <si>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</si>
  <si>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</si>
  <si>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</si>
  <si>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</si>
  <si>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</si>
  <si>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</si>
  <si>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</si>
  <si>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</si>
  <si>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</si>
  <si>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</si>
  <si>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</si>
  <si>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</si>
  <si>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</si>
  <si>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</si>
  <si>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</si>
  <si>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</si>
  <si>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</si>
  <si>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</si>
  <si>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</si>
  <si>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</si>
  <si>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</si>
  <si>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</si>
  <si>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</si>
  <si>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</si>
  <si>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</si>
  <si>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</si>
  <si>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</si>
  <si>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</si>
  <si>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</si>
  <si>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</si>
  <si>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</si>
  <si>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</si>
  <si>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</si>
  <si>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</si>
  <si>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</si>
  <si>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</si>
  <si>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</si>
  <si>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</si>
  <si>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</si>
  <si>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</si>
  <si>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</si>
  <si>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</si>
  <si>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</si>
  <si>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</si>
  <si>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</si>
  <si>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</si>
  <si>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</si>
  <si>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</si>
  <si>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</si>
  <si>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</si>
  <si>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</si>
  <si>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</si>
  <si>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</si>
  <si>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</si>
  <si>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</si>
  <si>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</si>
  <si>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</si>
  <si>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</si>
  <si>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</si>
  <si>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</si>
  <si>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</si>
  <si>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</si>
  <si>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</si>
  <si>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</si>
  <si>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</si>
  <si>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</si>
  <si>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</si>
  <si>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</si>
  <si>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</si>
  <si>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</si>
  <si>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</si>
  <si>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</si>
  <si>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</si>
  <si>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</si>
  <si>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</si>
  <si>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</si>
  <si>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</si>
  <si>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</si>
  <si>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</si>
  <si>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</si>
  <si>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</si>
  <si>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</si>
  <si>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</si>
  <si>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</si>
  <si>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</si>
  <si>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</si>
  <si>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</si>
  <si>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</si>
  <si>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</si>
  <si>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</si>
  <si>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</si>
  <si>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</si>
  <si>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</si>
  <si>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</si>
  <si>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</si>
  <si>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</si>
  <si>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</si>
  <si>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</si>
  <si>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</si>
  <si>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</si>
  <si>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</si>
  <si>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</si>
  <si>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</si>
  <si>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</si>
  <si>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</si>
  <si>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</si>
  <si>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</si>
  <si>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</si>
  <si>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</si>
  <si>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</si>
  <si>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</si>
  <si>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</si>
  <si>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</si>
  <si>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</si>
  <si>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</si>
  <si>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</si>
  <si>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</si>
  <si>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</si>
  <si>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</si>
  <si>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</si>
  <si>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</si>
  <si>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</si>
  <si>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</si>
  <si>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</si>
  <si>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</si>
  <si>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</si>
  <si>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</si>
  <si>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</si>
  <si>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</si>
  <si>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</si>
  <si>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</si>
  <si>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</si>
  <si>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</si>
  <si>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</si>
  <si>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</si>
  <si>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</si>
  <si>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</si>
  <si>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</si>
  <si>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</si>
  <si>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</si>
  <si>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</si>
  <si>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</si>
  <si>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</si>
  <si>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</si>
  <si>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</si>
  <si>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</si>
  <si>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</si>
  <si>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</si>
  <si>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</si>
  <si>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</si>
  <si>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</si>
  <si>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</si>
  <si>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</si>
  <si>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</si>
  <si>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</si>
  <si>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</si>
  <si>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</si>
  <si>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</si>
  <si>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</si>
  <si>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</si>
  <si>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</si>
  <si>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</si>
  <si>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</si>
  <si>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</si>
  <si>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</si>
  <si>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</si>
  <si>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</si>
  <si>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</si>
  <si>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</si>
  <si>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</si>
  <si>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</si>
  <si>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</si>
  <si>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</si>
  <si>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</si>
  <si>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</si>
  <si>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</si>
  <si>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</si>
  <si>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</si>
  <si>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</si>
  <si>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</si>
  <si>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</si>
  <si>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</si>
  <si>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</si>
  <si>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</si>
  <si>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</si>
  <si>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</si>
  <si>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</si>
  <si>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</si>
  <si>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</si>
  <si>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</si>
  <si>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</si>
  <si>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</si>
  <si>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</si>
  <si>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</si>
  <si>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</si>
  <si>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</si>
  <si>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</si>
  <si>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</si>
  <si>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</si>
  <si>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</si>
  <si>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</si>
  <si>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</si>
  <si>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</si>
  <si>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</si>
  <si>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</si>
  <si>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</si>
  <si>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</si>
  <si>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</si>
  <si>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</si>
  <si>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</si>
  <si>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</si>
  <si>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</si>
  <si>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</si>
  <si>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</si>
  <si>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</si>
  <si>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</si>
  <si>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</si>
  <si>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</si>
  <si>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</si>
  <si>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</si>
  <si>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</si>
  <si>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</si>
  <si>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</si>
  <si>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</si>
  <si>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</si>
  <si>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</si>
  <si>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</si>
  <si>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</si>
  <si>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</si>
  <si>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</si>
  <si>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</si>
  <si>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</si>
  <si>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</si>
  <si>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</si>
  <si>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</si>
  <si>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</si>
  <si>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</si>
  <si>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</si>
  <si>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</si>
  <si>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</si>
  <si>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</si>
  <si>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</si>
  <si>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</si>
  <si>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</si>
  <si>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</si>
  <si>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</si>
  <si>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</si>
  <si>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</si>
  <si>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</si>
  <si>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</si>
  <si>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</si>
  <si>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</si>
  <si>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</si>
  <si>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</si>
  <si>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</si>
  <si>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</si>
  <si>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</si>
  <si>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</si>
  <si>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</si>
  <si>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</si>
  <si>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</si>
  <si>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</si>
  <si>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</si>
  <si>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</si>
  <si>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</si>
  <si>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</si>
  <si>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</si>
  <si>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</si>
  <si>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</si>
  <si>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</si>
  <si>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</si>
  <si>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</si>
  <si>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</si>
  <si>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</si>
  <si>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</si>
  <si>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</si>
  <si>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</si>
  <si>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</si>
  <si>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</si>
  <si>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</si>
  <si>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</si>
  <si>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</si>
  <si>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</si>
  <si>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</si>
  <si>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</si>
  <si>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</si>
  <si>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</si>
  <si>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</si>
  <si>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</si>
  <si>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</si>
  <si>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</si>
  <si>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</si>
  <si>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</si>
  <si>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</si>
  <si>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</si>
  <si>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</si>
  <si>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</si>
  <si>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</si>
  <si>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</si>
  <si>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</si>
  <si>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</si>
  <si>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</si>
  <si>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</si>
  <si>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</si>
  <si>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</si>
  <si>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</si>
  <si>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</si>
  <si>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</si>
  <si>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</si>
  <si>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</si>
  <si>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</si>
  <si>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</si>
  <si>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</si>
  <si>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</si>
  <si>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</si>
  <si>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</si>
  <si>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</si>
  <si>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</si>
  <si>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</si>
  <si>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</si>
  <si>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</si>
  <si>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</si>
  <si>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</si>
  <si>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</si>
  <si>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</si>
  <si>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</si>
  <si>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</si>
  <si>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</si>
  <si>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</si>
  <si>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</si>
  <si>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</si>
  <si>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</si>
  <si>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</si>
  <si>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</si>
  <si>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</si>
  <si>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</si>
  <si>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</si>
  <si>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</si>
  <si>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</si>
  <si>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</si>
  <si>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</si>
  <si>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</si>
  <si>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</si>
  <si>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</si>
  <si>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</si>
  <si>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</si>
  <si>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</si>
  <si>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</si>
  <si>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</si>
  <si>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</si>
  <si>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</si>
  <si>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</si>
  <si>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</si>
  <si>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</si>
  <si>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</si>
  <si>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</si>
  <si>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</si>
  <si>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</si>
  <si>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</si>
  <si>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</si>
  <si>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</si>
  <si>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</si>
  <si>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</si>
  <si>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</si>
  <si>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</si>
  <si>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</si>
  <si>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</si>
  <si>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</si>
  <si>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</si>
  <si>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</si>
  <si>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</si>
  <si>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</si>
  <si>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</si>
  <si>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</si>
  <si>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</si>
  <si>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</si>
  <si>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</si>
  <si>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</si>
  <si>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</si>
  <si>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</si>
  <si>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</si>
  <si>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</si>
  <si>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</si>
  <si>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</si>
  <si>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</si>
  <si>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</si>
  <si>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</si>
  <si>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</si>
  <si>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</si>
  <si>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</si>
  <si>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</si>
  <si>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</si>
  <si>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</si>
  <si>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</si>
  <si>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</si>
  <si>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</si>
  <si>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</si>
  <si>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</si>
  <si>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</si>
  <si>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</si>
  <si>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</si>
  <si>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</si>
  <si>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</si>
  <si>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</si>
  <si>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</si>
  <si>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</si>
  <si>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</si>
  <si>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</si>
  <si>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</si>
  <si>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</si>
  <si>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</si>
  <si>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</si>
  <si>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</si>
  <si>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</si>
  <si>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</si>
  <si>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</si>
  <si>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</si>
  <si>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</si>
  <si>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</si>
  <si>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</si>
  <si>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</si>
  <si>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</si>
  <si>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</si>
  <si>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</si>
  <si>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</si>
  <si>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</si>
  <si>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</si>
  <si>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</si>
  <si>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</si>
  <si>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</si>
  <si>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</si>
  <si>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</si>
  <si>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</si>
  <si>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</si>
  <si>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</si>
  <si>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</si>
  <si>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</si>
  <si>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</si>
  <si>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</si>
  <si>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</si>
  <si>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</si>
  <si>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</si>
  <si>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</si>
  <si>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</si>
  <si>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</si>
  <si>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</si>
  <si>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</si>
  <si>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</si>
  <si>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</si>
  <si>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</si>
  <si>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</si>
  <si>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</si>
  <si>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</si>
  <si>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</si>
  <si>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</si>
  <si>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</si>
  <si>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</si>
  <si>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</si>
  <si>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</si>
  <si>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</si>
  <si>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</si>
  <si>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</si>
  <si>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</si>
  <si>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</si>
  <si>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</si>
  <si>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</si>
  <si>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</si>
  <si>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</si>
  <si>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</si>
  <si>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</si>
  <si>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</si>
  <si>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</si>
  <si>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</si>
  <si>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</si>
  <si>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</si>
  <si>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SISTEMA DE AGUA POTABLE Y ALCANTARILLADO MUNICIPAL DE VALLE DE SANTIAGO</t>
  </si>
  <si>
    <t>Correspondiente del 1 de Enero al AL 30 DE SEPTIEMBRE DEL 2019</t>
  </si>
  <si>
    <t>“Bajo protesta de decir verdad declaramos que los Estados Financieros y sus notas, son razonablemente correctos y son responsabilidad del emisor”.</t>
  </si>
  <si>
    <t>__________________                                                         ________________</t>
  </si>
  <si>
    <t xml:space="preserve">   Director General                                                            Coordinadora Administrativa</t>
  </si>
  <si>
    <t>Ing. Arturo Castillo Serrano                                     Lcda.Yuliana Elizabeth Hernández Díaz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</si>
</sst>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6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3" fillId="0" borderId="0" xfId="3" applyFont="1" applyAlignment="1" applyProtection="1">
      <alignment horizontal="left"/>
      <protection locked="0"/>
    </xf>
    <xf numFmtId="0" fontId="3" fillId="0" borderId="0" xfId="3" applyFont="1" applyAlignment="1" applyProtection="1">
      <alignment horizontal="left" vertical="top" wrapText="1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3" fillId="0" borderId="12" xfId="3" applyFont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/>
      <protection locked="0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G46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F47" sqref="A1:G47"/>
    </sheetView>
  </sheetViews>
  <sheetFormatPr baseColWidth="10" defaultColWidth="12.85546875" defaultRowHeight="11.25" x14ac:dyDescent="0.2"/>
  <cols>
    <col min="1" max="1" width="2.7109375" style="161" customWidth="1"/>
    <col min="2" max="2" width="14.7109375" style="36" customWidth="1"/>
    <col min="3" max="3" width="73.85546875" style="36" bestFit="1" customWidth="1"/>
    <col min="4" max="4" width="8" style="36" customWidth="1"/>
    <col min="5" max="16384" width="12.85546875" style="36"/>
  </cols>
  <sheetData>
    <row r="1" spans="2:6" ht="18.95" customHeight="1" x14ac:dyDescent="0.2">
      <c r="B1" s="167" t="s">
        <v>652</v>
      </c>
      <c r="C1" s="167"/>
      <c r="D1" s="72"/>
      <c r="E1" s="69" t="s">
        <v>244</v>
      </c>
      <c r="F1" s="70">
        <v>2019</v>
      </c>
    </row>
    <row r="2" spans="2:6" ht="18.95" customHeight="1" x14ac:dyDescent="0.2">
      <c r="B2" s="168" t="s">
        <v>557</v>
      </c>
      <c r="C2" s="168"/>
      <c r="D2" s="91"/>
      <c r="E2" s="69" t="s">
        <v>246</v>
      </c>
      <c r="F2" s="72" t="s">
        <v>247</v>
      </c>
    </row>
    <row r="3" spans="2:6" ht="18.95" customHeight="1" x14ac:dyDescent="0.2">
      <c r="B3" s="169" t="s">
        <v>653</v>
      </c>
      <c r="C3" s="169"/>
      <c r="D3" s="72"/>
      <c r="E3" s="69" t="s">
        <v>248</v>
      </c>
      <c r="F3" s="70">
        <v>1</v>
      </c>
    </row>
    <row r="4" spans="2:6" ht="15" customHeight="1" x14ac:dyDescent="0.2">
      <c r="B4" s="50" t="s">
        <v>79</v>
      </c>
      <c r="C4" s="51" t="s">
        <v>80</v>
      </c>
    </row>
    <row r="5" spans="2:6" x14ac:dyDescent="0.2">
      <c r="B5" s="37"/>
      <c r="C5" s="38"/>
    </row>
    <row r="6" spans="2:6" x14ac:dyDescent="0.2">
      <c r="B6" s="39"/>
      <c r="C6" s="40" t="s">
        <v>83</v>
      </c>
    </row>
    <row r="7" spans="2:6" x14ac:dyDescent="0.2">
      <c r="B7" s="39"/>
      <c r="C7" s="40"/>
    </row>
    <row r="8" spans="2:6" x14ac:dyDescent="0.2">
      <c r="B8" s="39"/>
      <c r="C8" s="41" t="s">
        <v>0</v>
      </c>
    </row>
    <row r="9" spans="2:6" x14ac:dyDescent="0.2">
      <c r="B9" s="100" t="s">
        <v>1</v>
      </c>
      <c r="C9" s="101" t="s">
        <v>2</v>
      </c>
    </row>
    <row r="10" spans="2:6" x14ac:dyDescent="0.2">
      <c r="B10" s="100" t="s">
        <v>3</v>
      </c>
      <c r="C10" s="101" t="s">
        <v>4</v>
      </c>
    </row>
    <row r="11" spans="2:6" x14ac:dyDescent="0.2">
      <c r="B11" s="100" t="s">
        <v>5</v>
      </c>
      <c r="C11" s="101" t="s">
        <v>6</v>
      </c>
    </row>
    <row r="12" spans="2:6" x14ac:dyDescent="0.2">
      <c r="B12" s="100" t="s">
        <v>177</v>
      </c>
      <c r="C12" s="101" t="s">
        <v>237</v>
      </c>
    </row>
    <row r="13" spans="2:6" x14ac:dyDescent="0.2">
      <c r="B13" s="100" t="s">
        <v>7</v>
      </c>
      <c r="C13" s="101" t="s">
        <v>236</v>
      </c>
    </row>
    <row r="14" spans="2:6" x14ac:dyDescent="0.2">
      <c r="B14" s="100" t="s">
        <v>8</v>
      </c>
      <c r="C14" s="101" t="s">
        <v>176</v>
      </c>
    </row>
    <row r="15" spans="2:6" x14ac:dyDescent="0.2">
      <c r="B15" s="100" t="s">
        <v>9</v>
      </c>
      <c r="C15" s="101" t="s">
        <v>10</v>
      </c>
    </row>
    <row r="16" spans="2:6" x14ac:dyDescent="0.2">
      <c r="B16" s="100" t="s">
        <v>11</v>
      </c>
      <c r="C16" s="101" t="s">
        <v>12</v>
      </c>
    </row>
    <row r="17" spans="2:3" x14ac:dyDescent="0.2">
      <c r="B17" s="100" t="s">
        <v>13</v>
      </c>
      <c r="C17" s="101" t="s">
        <v>14</v>
      </c>
    </row>
    <row r="18" spans="2:3" x14ac:dyDescent="0.2">
      <c r="B18" s="100" t="s">
        <v>15</v>
      </c>
      <c r="C18" s="101" t="s">
        <v>16</v>
      </c>
    </row>
    <row r="19" spans="2:3" x14ac:dyDescent="0.2">
      <c r="B19" s="100" t="s">
        <v>17</v>
      </c>
      <c r="C19" s="101" t="s">
        <v>18</v>
      </c>
    </row>
    <row r="20" spans="2:3" x14ac:dyDescent="0.2">
      <c r="B20" s="100" t="s">
        <v>19</v>
      </c>
      <c r="C20" s="101" t="s">
        <v>20</v>
      </c>
    </row>
    <row r="21" spans="2:3" x14ac:dyDescent="0.2">
      <c r="B21" s="100" t="s">
        <v>21</v>
      </c>
      <c r="C21" s="101" t="s">
        <v>231</v>
      </c>
    </row>
    <row r="22" spans="2:3" x14ac:dyDescent="0.2">
      <c r="B22" s="100" t="s">
        <v>22</v>
      </c>
      <c r="C22" s="101" t="s">
        <v>23</v>
      </c>
    </row>
    <row r="23" spans="2:3" x14ac:dyDescent="0.2">
      <c r="B23" s="162" t="s">
        <v>646</v>
      </c>
      <c r="C23" s="163" t="s">
        <v>361</v>
      </c>
    </row>
    <row r="24" spans="2:3" x14ac:dyDescent="0.2">
      <c r="B24" s="162" t="s">
        <v>647</v>
      </c>
      <c r="C24" s="163" t="s">
        <v>648</v>
      </c>
    </row>
    <row r="25" spans="2:3" s="161" customFormat="1" x14ac:dyDescent="0.2">
      <c r="B25" s="162" t="s">
        <v>649</v>
      </c>
      <c r="C25" s="163" t="s">
        <v>644</v>
      </c>
    </row>
    <row r="26" spans="2:3" x14ac:dyDescent="0.2">
      <c r="B26" s="162" t="s">
        <v>650</v>
      </c>
      <c r="C26" s="163" t="s">
        <v>415</v>
      </c>
    </row>
    <row r="27" spans="2:3" x14ac:dyDescent="0.2">
      <c r="B27" s="100" t="s">
        <v>24</v>
      </c>
      <c r="C27" s="101" t="s">
        <v>25</v>
      </c>
    </row>
    <row r="28" spans="2:3" x14ac:dyDescent="0.2">
      <c r="B28" s="100" t="s">
        <v>26</v>
      </c>
      <c r="C28" s="101" t="s">
        <v>27</v>
      </c>
    </row>
    <row r="29" spans="2:3" x14ac:dyDescent="0.2">
      <c r="B29" s="100" t="s">
        <v>28</v>
      </c>
      <c r="C29" s="101" t="s">
        <v>29</v>
      </c>
    </row>
    <row r="30" spans="2:3" x14ac:dyDescent="0.2">
      <c r="B30" s="100" t="s">
        <v>30</v>
      </c>
      <c r="C30" s="101" t="s">
        <v>31</v>
      </c>
    </row>
    <row r="31" spans="2:3" x14ac:dyDescent="0.2">
      <c r="B31" s="100" t="s">
        <v>116</v>
      </c>
      <c r="C31" s="101" t="s">
        <v>117</v>
      </c>
    </row>
    <row r="32" spans="2:3" x14ac:dyDescent="0.2">
      <c r="B32" s="39"/>
      <c r="C32" s="42"/>
    </row>
    <row r="33" spans="2:7" x14ac:dyDescent="0.2">
      <c r="B33" s="39"/>
      <c r="C33" s="41"/>
    </row>
    <row r="34" spans="2:7" x14ac:dyDescent="0.2">
      <c r="B34" s="100" t="s">
        <v>86</v>
      </c>
      <c r="C34" s="101" t="s">
        <v>81</v>
      </c>
    </row>
    <row r="35" spans="2:7" x14ac:dyDescent="0.2">
      <c r="B35" s="100" t="s">
        <v>87</v>
      </c>
      <c r="C35" s="101" t="s">
        <v>82</v>
      </c>
    </row>
    <row r="36" spans="2:7" x14ac:dyDescent="0.2">
      <c r="B36" s="39"/>
      <c r="C36" s="42"/>
    </row>
    <row r="37" spans="2:7" x14ac:dyDescent="0.2">
      <c r="B37" s="39"/>
      <c r="C37" s="40" t="s">
        <v>84</v>
      </c>
    </row>
    <row r="38" spans="2:7" x14ac:dyDescent="0.2">
      <c r="B38" s="39" t="s">
        <v>85</v>
      </c>
      <c r="C38" s="101" t="s">
        <v>33</v>
      </c>
    </row>
    <row r="39" spans="2:7" x14ac:dyDescent="0.2">
      <c r="B39" s="39"/>
      <c r="C39" s="101" t="s">
        <v>34</v>
      </c>
    </row>
    <row r="40" spans="2:7" ht="12" thickBot="1" x14ac:dyDescent="0.25">
      <c r="B40" s="43"/>
      <c r="C40" s="44"/>
    </row>
    <row r="41" spans="2:7" x14ac:dyDescent="0.2">
      <c r="B41" s="170" t="s">
        <v>654</v>
      </c>
      <c r="C41" s="170"/>
      <c r="D41" s="171"/>
      <c r="E41" s="171"/>
      <c r="F41" s="171"/>
      <c r="G41" s="171"/>
    </row>
    <row r="42" spans="2:7" x14ac:dyDescent="0.2">
      <c r="B42" s="161"/>
      <c r="C42" s="161"/>
      <c r="D42" s="161"/>
      <c r="E42" s="161"/>
      <c r="F42" s="161"/>
      <c r="G42" s="161"/>
    </row>
    <row r="43" spans="2:7" x14ac:dyDescent="0.2">
      <c r="B43" s="161"/>
      <c r="C43" s="161"/>
      <c r="D43" s="161"/>
      <c r="E43" s="161"/>
      <c r="F43" s="161"/>
      <c r="G43" s="161"/>
    </row>
    <row r="44" spans="2:7" x14ac:dyDescent="0.2">
      <c r="B44" s="161"/>
      <c r="C44" s="165" t="s">
        <v>655</v>
      </c>
      <c r="D44" s="161"/>
      <c r="E44" s="161"/>
      <c r="F44" s="161"/>
      <c r="G44" s="161"/>
    </row>
    <row r="45" spans="2:7" x14ac:dyDescent="0.2">
      <c r="B45" s="161"/>
      <c r="C45" s="166" t="s">
        <v>656</v>
      </c>
      <c r="D45" s="161"/>
      <c r="E45" s="161"/>
      <c r="F45" s="161"/>
      <c r="G45" s="161"/>
    </row>
    <row r="46" spans="2:7" x14ac:dyDescent="0.2">
      <c r="B46" s="161"/>
      <c r="C46" s="161" t="s">
        <v>657</v>
      </c>
      <c r="D46" s="161"/>
      <c r="E46" s="161"/>
      <c r="F46" s="161"/>
      <c r="G46" s="161"/>
    </row>
  </sheetData>
  <sheetProtection formatCells="0" formatColumns="0" formatRows="0" autoFilter="0" pivotTables="0"/>
  <mergeCells count="4">
    <mergeCell ref="B1:C1"/>
    <mergeCell ref="B2:C2"/>
    <mergeCell ref="B3:C3"/>
    <mergeCell ref="B41:G41"/>
  </mergeCells>
  <dataValidations count="1">
    <dataValidation type="list" allowBlank="1" showInputMessage="1" showErrorMessage="1" sqref="F3" xr:uid="{00000000-0002-0000-0000-000000000000}">
      <formula1>"1, 2, 3, 4"</formula1>
    </dataValidation>
  </dataValidations>
  <hyperlinks>
    <hyperlink ref="B9:C9" location="ESF!A6" display="ESF-01" xr:uid="{00000000-0004-0000-0000-000000000000}"/>
    <hyperlink ref="B10:C10" location="ESF!A13" display="ESF-02" xr:uid="{00000000-0004-0000-0000-000001000000}"/>
    <hyperlink ref="B11:C11" location="ESF!A18" display="ESF-03" xr:uid="{00000000-0004-0000-0000-000002000000}"/>
    <hyperlink ref="B12:C12" location="ESF!A28" display="ESF-04" xr:uid="{00000000-0004-0000-0000-000003000000}"/>
    <hyperlink ref="B13:C13" location="ESF!A37" display="ESF-05" xr:uid="{00000000-0004-0000-0000-000004000000}"/>
    <hyperlink ref="B14:C14" location="ESF!A42" display="ESF-06" xr:uid="{00000000-0004-0000-0000-000005000000}"/>
    <hyperlink ref="B15:C15" location="ESF!A46" display="ESF-07" xr:uid="{00000000-0004-0000-0000-000006000000}"/>
    <hyperlink ref="B16:C16" location="ESF!A50" display="ESF-08" xr:uid="{00000000-0004-0000-0000-000007000000}"/>
    <hyperlink ref="B17:C17" location="ESF!A70" display="ESF-09" xr:uid="{00000000-0004-0000-0000-000008000000}"/>
    <hyperlink ref="B18:C18" location="ESF!A86" display="ESF-10" xr:uid="{00000000-0004-0000-0000-000009000000}"/>
    <hyperlink ref="B19:C19" location="ESF!A92" display="ESF-11" xr:uid="{00000000-0004-0000-0000-00000A000000}"/>
    <hyperlink ref="B20:C20" location="ESF!A99" display="ESF-12" xr:uid="{00000000-0004-0000-0000-00000B000000}"/>
    <hyperlink ref="B21:C21" location="ESF!A116" display="ESF-13" xr:uid="{00000000-0004-0000-0000-00000C000000}"/>
    <hyperlink ref="B22:C22" location="ESF!A133" display="ESF-14" xr:uid="{00000000-0004-0000-0000-00000D000000}"/>
    <hyperlink ref="B27:C27" location="VHP!A6" display="VHP-01" xr:uid="{00000000-0004-0000-0000-00000E000000}"/>
    <hyperlink ref="B28:C28" location="VHP!A12" display="VHP-02" xr:uid="{00000000-0004-0000-0000-00000F000000}"/>
    <hyperlink ref="B29:C29" location="EFE!A6" display="EFE-01" xr:uid="{00000000-0004-0000-0000-000010000000}"/>
    <hyperlink ref="B30:C30" location="EFE!A18" display="EFE-02" xr:uid="{00000000-0004-0000-0000-000011000000}"/>
    <hyperlink ref="B31:C31" location="EFE!A44" display="EFE-03" xr:uid="{00000000-0004-0000-0000-000012000000}"/>
    <hyperlink ref="B34:C34" location="Conciliacion_Ig!B6" display="Conciliacion_Ig" xr:uid="{00000000-0004-0000-0000-000013000000}"/>
    <hyperlink ref="B35:C35" location="Conciliacion_Eg!B5" display="Conciliacion_Eg" xr:uid="{00000000-0004-0000-0000-000014000000}"/>
    <hyperlink ref="C38" location="Memoria!A8" display="CONTABLES" xr:uid="{00000000-0004-0000-0000-000015000000}"/>
    <hyperlink ref="C39" location="Memoria!A35" display="PRESUPUESTALES" xr:uid="{00000000-0004-0000-0000-000016000000}"/>
    <hyperlink ref="B23:C23" location="ACT!A6" display="ACT-01" xr:uid="{00000000-0004-0000-0000-000017000000}"/>
    <hyperlink ref="B24:C24" location="ACT!A56" display="ACT-02" xr:uid="{00000000-0004-0000-0000-000018000000}"/>
    <hyperlink ref="B25:C25" location="VHP!A71" display="ACT-03" xr:uid="{00000000-0004-0000-0000-000019000000}"/>
    <hyperlink ref="B26:C26" location="ACT!A96" display="ACT-04" xr:uid="{00000000-0004-0000-0000-00001A000000}"/>
    <hyperlink ref="B25" location="ACT!A71" display="ACT-03" xr:uid="{00000000-0004-0000-0000-00001B000000}"/>
    <hyperlink ref="C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C22" sqref="A1:C22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75" t="s">
        <v>652</v>
      </c>
      <c r="B1" s="176"/>
      <c r="C1" s="177"/>
    </row>
    <row r="2" spans="1:3" s="92" customFormat="1" ht="18" customHeight="1" x14ac:dyDescent="0.25">
      <c r="A2" s="178" t="s">
        <v>554</v>
      </c>
      <c r="B2" s="179"/>
      <c r="C2" s="180"/>
    </row>
    <row r="3" spans="1:3" s="92" customFormat="1" ht="18" customHeight="1" x14ac:dyDescent="0.25">
      <c r="A3" s="178" t="s">
        <v>653</v>
      </c>
      <c r="B3" s="179"/>
      <c r="C3" s="180"/>
    </row>
    <row r="4" spans="1:3" s="95" customFormat="1" ht="18" customHeight="1" x14ac:dyDescent="0.2">
      <c r="A4" s="181" t="s">
        <v>550</v>
      </c>
      <c r="B4" s="182"/>
      <c r="C4" s="183"/>
    </row>
    <row r="5" spans="1:3" s="93" customFormat="1" x14ac:dyDescent="0.2">
      <c r="A5" s="113" t="s">
        <v>590</v>
      </c>
      <c r="B5" s="113"/>
      <c r="C5" s="114">
        <v>34804567.380000003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3" x14ac:dyDescent="0.2">
      <c r="A17" s="128">
        <v>3.2</v>
      </c>
      <c r="B17" s="121" t="s">
        <v>599</v>
      </c>
      <c r="C17" s="119">
        <v>0</v>
      </c>
    </row>
    <row r="18" spans="1:3" x14ac:dyDescent="0.2">
      <c r="A18" s="128">
        <v>3.3</v>
      </c>
      <c r="B18" s="123" t="s">
        <v>600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125</v>
      </c>
      <c r="B20" s="132"/>
      <c r="C20" s="114">
        <f>C5+C7-C15</f>
        <v>34804567.380000003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D40" sqref="A1:D40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84" t="s">
        <v>652</v>
      </c>
      <c r="B1" s="185"/>
      <c r="C1" s="186"/>
    </row>
    <row r="2" spans="1:3" s="96" customFormat="1" ht="18.95" customHeight="1" x14ac:dyDescent="0.25">
      <c r="A2" s="187" t="s">
        <v>555</v>
      </c>
      <c r="B2" s="188"/>
      <c r="C2" s="189"/>
    </row>
    <row r="3" spans="1:3" s="96" customFormat="1" ht="18.95" customHeight="1" x14ac:dyDescent="0.25">
      <c r="A3" s="187" t="s">
        <v>653</v>
      </c>
      <c r="B3" s="188"/>
      <c r="C3" s="189"/>
    </row>
    <row r="4" spans="1:3" s="97" customFormat="1" x14ac:dyDescent="0.2">
      <c r="A4" s="181" t="s">
        <v>550</v>
      </c>
      <c r="B4" s="182"/>
      <c r="C4" s="183"/>
    </row>
    <row r="5" spans="1:3" x14ac:dyDescent="0.2">
      <c r="A5" s="144" t="s">
        <v>603</v>
      </c>
      <c r="B5" s="113"/>
      <c r="C5" s="137">
        <v>30457327.539999999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1569519.4300000002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197517.36</v>
      </c>
    </row>
    <row r="11" spans="1:3" x14ac:dyDescent="0.2">
      <c r="A11" s="154">
        <v>2.4</v>
      </c>
      <c r="B11" s="136" t="s">
        <v>294</v>
      </c>
      <c r="C11" s="147">
        <v>0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0</v>
      </c>
    </row>
    <row r="14" spans="1:3" x14ac:dyDescent="0.2">
      <c r="A14" s="154">
        <v>2.7</v>
      </c>
      <c r="B14" s="136" t="s">
        <v>297</v>
      </c>
      <c r="C14" s="147">
        <v>7200</v>
      </c>
    </row>
    <row r="15" spans="1:3" x14ac:dyDescent="0.2">
      <c r="A15" s="154">
        <v>2.8</v>
      </c>
      <c r="B15" s="136" t="s">
        <v>298</v>
      </c>
      <c r="C15" s="147">
        <v>500105.44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0</v>
      </c>
    </row>
    <row r="18" spans="1:3" x14ac:dyDescent="0.2">
      <c r="A18" s="154" t="s">
        <v>635</v>
      </c>
      <c r="B18" s="136" t="s">
        <v>302</v>
      </c>
      <c r="C18" s="147">
        <v>0</v>
      </c>
    </row>
    <row r="19" spans="1:3" x14ac:dyDescent="0.2">
      <c r="A19" s="154" t="s">
        <v>636</v>
      </c>
      <c r="B19" s="136" t="s">
        <v>607</v>
      </c>
      <c r="C19" s="147">
        <v>864696.63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0</v>
      </c>
    </row>
    <row r="31" spans="1:3" x14ac:dyDescent="0.2">
      <c r="A31" s="154" t="s">
        <v>625</v>
      </c>
      <c r="B31" s="136" t="s">
        <v>496</v>
      </c>
      <c r="C31" s="147">
        <v>0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3" x14ac:dyDescent="0.2">
      <c r="A33" s="154" t="s">
        <v>627</v>
      </c>
      <c r="B33" s="136" t="s">
        <v>506</v>
      </c>
      <c r="C33" s="147">
        <v>0</v>
      </c>
    </row>
    <row r="34" spans="1:3" x14ac:dyDescent="0.2">
      <c r="A34" s="154" t="s">
        <v>628</v>
      </c>
      <c r="B34" s="136" t="s">
        <v>629</v>
      </c>
      <c r="C34" s="147">
        <v>0</v>
      </c>
    </row>
    <row r="35" spans="1:3" x14ac:dyDescent="0.2">
      <c r="A35" s="154" t="s">
        <v>630</v>
      </c>
      <c r="B35" s="136" t="s">
        <v>631</v>
      </c>
      <c r="C35" s="147">
        <v>0</v>
      </c>
    </row>
    <row r="36" spans="1:3" x14ac:dyDescent="0.2">
      <c r="A36" s="154" t="s">
        <v>632</v>
      </c>
      <c r="B36" s="136" t="s">
        <v>514</v>
      </c>
      <c r="C36" s="147">
        <v>0</v>
      </c>
    </row>
    <row r="37" spans="1:3" x14ac:dyDescent="0.2">
      <c r="A37" s="154" t="s">
        <v>633</v>
      </c>
      <c r="B37" s="146" t="s">
        <v>634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127</v>
      </c>
      <c r="B39" s="113"/>
      <c r="C39" s="114">
        <f>C5-C7+C30</f>
        <v>28887808.109999999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topLeftCell="A16" workbookViewId="0">
      <selection activeCell="J48" sqref="A1:J48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74" t="s">
        <v>652</v>
      </c>
      <c r="B1" s="190"/>
      <c r="C1" s="190"/>
      <c r="D1" s="190"/>
      <c r="E1" s="190"/>
      <c r="F1" s="190"/>
      <c r="G1" s="82" t="s">
        <v>244</v>
      </c>
      <c r="H1" s="83">
        <f>'Notas a los Edos Financieros'!F1</f>
        <v>2019</v>
      </c>
    </row>
    <row r="2" spans="1:10" ht="18.95" customHeight="1" x14ac:dyDescent="0.2">
      <c r="A2" s="174" t="s">
        <v>556</v>
      </c>
      <c r="B2" s="190"/>
      <c r="C2" s="190"/>
      <c r="D2" s="190"/>
      <c r="E2" s="190"/>
      <c r="F2" s="190"/>
      <c r="G2" s="82" t="s">
        <v>246</v>
      </c>
      <c r="H2" s="83" t="str">
        <f>'Notas a los Edos Financieros'!F2</f>
        <v>Trimestral</v>
      </c>
    </row>
    <row r="3" spans="1:10" ht="18.95" customHeight="1" x14ac:dyDescent="0.2">
      <c r="A3" s="191" t="s">
        <v>653</v>
      </c>
      <c r="B3" s="192"/>
      <c r="C3" s="192"/>
      <c r="D3" s="192"/>
      <c r="E3" s="192"/>
      <c r="F3" s="192"/>
      <c r="G3" s="82" t="s">
        <v>248</v>
      </c>
      <c r="H3" s="83">
        <f>'Notas a los Edos Financieros'!F3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7"/>
  <sheetViews>
    <sheetView showGridLines="0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93" t="s">
        <v>37</v>
      </c>
      <c r="B5" s="193"/>
      <c r="C5" s="193"/>
      <c r="D5" s="193"/>
      <c r="E5" s="193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4" t="s">
        <v>41</v>
      </c>
      <c r="C10" s="194"/>
      <c r="D10" s="194"/>
      <c r="E10" s="194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4" t="s">
        <v>45</v>
      </c>
      <c r="C12" s="194"/>
      <c r="D12" s="194"/>
      <c r="E12" s="194"/>
    </row>
    <row r="13" spans="1:8" s="11" customFormat="1" ht="26.1" customHeight="1" x14ac:dyDescent="0.2">
      <c r="A13" s="158" t="s">
        <v>46</v>
      </c>
      <c r="B13" s="194" t="s">
        <v>47</v>
      </c>
      <c r="C13" s="194"/>
      <c r="D13" s="194"/>
      <c r="E13" s="194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5" t="s">
        <v>52</v>
      </c>
      <c r="C31" s="195"/>
      <c r="D31" s="195"/>
      <c r="E31" s="195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0"/>
  <sheetViews>
    <sheetView zoomScale="106" zoomScaleNormal="106" workbookViewId="0">
      <selection activeCell="I141" sqref="A1:I141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72" t="s">
        <v>652</v>
      </c>
      <c r="B1" s="173"/>
      <c r="C1" s="173"/>
      <c r="D1" s="173"/>
      <c r="E1" s="173"/>
      <c r="F1" s="173"/>
      <c r="G1" s="69" t="s">
        <v>244</v>
      </c>
      <c r="H1" s="80">
        <v>2019</v>
      </c>
    </row>
    <row r="2" spans="1:8" s="71" customFormat="1" ht="18.95" customHeight="1" x14ac:dyDescent="0.25">
      <c r="A2" s="172" t="s">
        <v>245</v>
      </c>
      <c r="B2" s="173"/>
      <c r="C2" s="173"/>
      <c r="D2" s="173"/>
      <c r="E2" s="173"/>
      <c r="F2" s="173"/>
      <c r="G2" s="69" t="s">
        <v>246</v>
      </c>
      <c r="H2" s="80" t="str">
        <f>'Notas a los Edos Financieros'!F2</f>
        <v>Trimestral</v>
      </c>
    </row>
    <row r="3" spans="1:8" s="71" customFormat="1" ht="18.95" customHeight="1" x14ac:dyDescent="0.25">
      <c r="A3" s="172" t="s">
        <v>653</v>
      </c>
      <c r="B3" s="173"/>
      <c r="C3" s="173"/>
      <c r="D3" s="173"/>
      <c r="E3" s="173"/>
      <c r="F3" s="173"/>
      <c r="G3" s="69" t="s">
        <v>248</v>
      </c>
      <c r="H3" s="80">
        <f>'Notas a los Edos Financieros'!F3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0</v>
      </c>
    </row>
    <row r="9" spans="1:8" x14ac:dyDescent="0.2">
      <c r="A9" s="77">
        <v>1115</v>
      </c>
      <c r="B9" s="75" t="s">
        <v>251</v>
      </c>
      <c r="C9" s="79">
        <v>0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27407.34</v>
      </c>
      <c r="D15" s="79">
        <v>27407.34</v>
      </c>
      <c r="E15" s="79">
        <v>27407.34</v>
      </c>
      <c r="F15" s="79">
        <v>27407.34</v>
      </c>
      <c r="G15" s="79">
        <v>27407.34</v>
      </c>
    </row>
    <row r="16" spans="1:8" x14ac:dyDescent="0.2">
      <c r="A16" s="77">
        <v>1124</v>
      </c>
      <c r="B16" s="75" t="s">
        <v>255</v>
      </c>
      <c r="C16" s="79">
        <v>10190789.970000001</v>
      </c>
      <c r="D16" s="79">
        <v>10230434.130000001</v>
      </c>
      <c r="E16" s="79">
        <v>10058014.560000001</v>
      </c>
      <c r="F16" s="79">
        <v>9566010.2400000002</v>
      </c>
      <c r="G16" s="79">
        <v>9566010.2400000002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117430.98</v>
      </c>
      <c r="D20" s="79">
        <v>117430.98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31219.73</v>
      </c>
      <c r="D21" s="79">
        <v>31219.73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309704.62</v>
      </c>
      <c r="D23" s="79">
        <v>309704.62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-0.94</v>
      </c>
      <c r="D24" s="79">
        <v>-0.94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1138011.76</v>
      </c>
      <c r="D25" s="79">
        <v>1138011.76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275407.78000000003</v>
      </c>
    </row>
    <row r="40" spans="1:8" x14ac:dyDescent="0.2">
      <c r="A40" s="77">
        <v>1151</v>
      </c>
      <c r="B40" s="75" t="s">
        <v>279</v>
      </c>
      <c r="C40" s="79">
        <v>275407.78000000003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33039670.140000001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285</v>
      </c>
      <c r="C53" s="79">
        <v>0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287</v>
      </c>
      <c r="C55" s="79">
        <v>204807.97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288</v>
      </c>
      <c r="C56" s="79">
        <v>2450469.17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289</v>
      </c>
      <c r="C57" s="79">
        <v>19295449.699999999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290</v>
      </c>
      <c r="C58" s="79">
        <v>11088943.300000001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292</v>
      </c>
      <c r="C60" s="79">
        <f>SUM(C61:C68)</f>
        <v>21892505.039999999</v>
      </c>
      <c r="D60" s="79">
        <f t="shared" ref="D60:E60" si="0">SUM(D61:D68)</f>
        <v>0</v>
      </c>
      <c r="E60" s="79">
        <f t="shared" si="0"/>
        <v>-4783970.08</v>
      </c>
    </row>
    <row r="61" spans="1:9" x14ac:dyDescent="0.2">
      <c r="A61" s="77">
        <v>1241</v>
      </c>
      <c r="B61" s="75" t="s">
        <v>293</v>
      </c>
      <c r="C61" s="79">
        <v>2328819.37</v>
      </c>
      <c r="D61" s="79">
        <v>0</v>
      </c>
      <c r="E61" s="79">
        <v>-972380.3</v>
      </c>
    </row>
    <row r="62" spans="1:9" x14ac:dyDescent="0.2">
      <c r="A62" s="77">
        <v>1242</v>
      </c>
      <c r="B62" s="75" t="s">
        <v>294</v>
      </c>
      <c r="C62" s="79">
        <v>139667.94</v>
      </c>
      <c r="D62" s="79">
        <v>0</v>
      </c>
      <c r="E62" s="79">
        <v>-4071.31</v>
      </c>
    </row>
    <row r="63" spans="1:9" x14ac:dyDescent="0.2">
      <c r="A63" s="77">
        <v>1243</v>
      </c>
      <c r="B63" s="75" t="s">
        <v>295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296</v>
      </c>
      <c r="C64" s="79">
        <v>6830920.0099999998</v>
      </c>
      <c r="D64" s="79">
        <v>0</v>
      </c>
      <c r="E64" s="79">
        <v>-3327310.62</v>
      </c>
    </row>
    <row r="65" spans="1:9" x14ac:dyDescent="0.2">
      <c r="A65" s="77">
        <v>1245</v>
      </c>
      <c r="B65" s="75" t="s">
        <v>297</v>
      </c>
      <c r="C65" s="79">
        <v>83550.16</v>
      </c>
      <c r="D65" s="79">
        <v>0</v>
      </c>
      <c r="E65" s="79">
        <v>-3527.97</v>
      </c>
    </row>
    <row r="66" spans="1:9" x14ac:dyDescent="0.2">
      <c r="A66" s="77">
        <v>1246</v>
      </c>
      <c r="B66" s="75" t="s">
        <v>298</v>
      </c>
      <c r="C66" s="79">
        <v>12509547.560000001</v>
      </c>
      <c r="D66" s="79">
        <v>0</v>
      </c>
      <c r="E66" s="79">
        <v>-476679.88</v>
      </c>
    </row>
    <row r="67" spans="1:9" x14ac:dyDescent="0.2">
      <c r="A67" s="77">
        <v>1247</v>
      </c>
      <c r="B67" s="75" t="s">
        <v>299</v>
      </c>
      <c r="C67" s="79">
        <v>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300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1134149.58</v>
      </c>
      <c r="D72" s="79">
        <f>SUM(D73:D77)</f>
        <v>0</v>
      </c>
      <c r="E72" s="79">
        <f>SUM(E73:E77)</f>
        <v>0</v>
      </c>
    </row>
    <row r="73" spans="1:9" x14ac:dyDescent="0.2">
      <c r="A73" s="77">
        <v>1251</v>
      </c>
      <c r="B73" s="75" t="s">
        <v>303</v>
      </c>
      <c r="C73" s="79">
        <v>1134149.58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0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1201990.03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309</v>
      </c>
      <c r="C79" s="79">
        <v>1201990.03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311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314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316</v>
      </c>
      <c r="C88" s="79">
        <f>SUM(C89:C90)</f>
        <v>0</v>
      </c>
    </row>
    <row r="89" spans="1:8" x14ac:dyDescent="0.2">
      <c r="A89" s="77">
        <v>1161</v>
      </c>
      <c r="B89" s="75" t="s">
        <v>317</v>
      </c>
      <c r="C89" s="79">
        <v>0</v>
      </c>
    </row>
    <row r="90" spans="1:8" x14ac:dyDescent="0.2">
      <c r="A90" s="77">
        <v>1162</v>
      </c>
      <c r="B90" s="75" t="s">
        <v>318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319</v>
      </c>
      <c r="C94" s="79">
        <f>SUM(C95:C97)</f>
        <v>0</v>
      </c>
    </row>
    <row r="95" spans="1:8" x14ac:dyDescent="0.2">
      <c r="A95" s="77">
        <v>1291</v>
      </c>
      <c r="B95" s="75" t="s">
        <v>320</v>
      </c>
      <c r="C95" s="79">
        <v>0</v>
      </c>
    </row>
    <row r="96" spans="1:8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11701405.76</v>
      </c>
      <c r="D101" s="79">
        <f>SUM(D102:D110)</f>
        <v>11701405.76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326</v>
      </c>
      <c r="C102" s="79">
        <v>70427.27</v>
      </c>
      <c r="D102" s="79">
        <f>C102</f>
        <v>70427.27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327</v>
      </c>
      <c r="C103" s="79">
        <v>2975734.45</v>
      </c>
      <c r="D103" s="79">
        <f t="shared" ref="D103:D110" si="1">C103</f>
        <v>2975734.45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328</v>
      </c>
      <c r="C104" s="79">
        <v>-75376.990000000005</v>
      </c>
      <c r="D104" s="79">
        <f t="shared" si="1"/>
        <v>-75376.990000000005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329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0</v>
      </c>
      <c r="D106" s="79">
        <f t="shared" si="1"/>
        <v>0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8949208.5099999998</v>
      </c>
      <c r="D108" s="79">
        <f t="shared" si="1"/>
        <v>8949208.5099999998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-218587.48</v>
      </c>
      <c r="D110" s="79">
        <f t="shared" si="1"/>
        <v>-218587.48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0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0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activeCell="E223" sqref="A1:E223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8" t="s">
        <v>652</v>
      </c>
      <c r="B1" s="168"/>
      <c r="C1" s="168"/>
      <c r="D1" s="69" t="s">
        <v>244</v>
      </c>
      <c r="E1" s="80">
        <v>2019</v>
      </c>
    </row>
    <row r="2" spans="1:5" s="71" customFormat="1" ht="18.95" customHeight="1" x14ac:dyDescent="0.25">
      <c r="A2" s="168" t="s">
        <v>359</v>
      </c>
      <c r="B2" s="168"/>
      <c r="C2" s="168"/>
      <c r="D2" s="69" t="s">
        <v>246</v>
      </c>
      <c r="E2" s="80" t="str">
        <f>'Notas a los Edos Financieros'!F2</f>
        <v>Trimestral</v>
      </c>
    </row>
    <row r="3" spans="1:5" s="71" customFormat="1" ht="18.95" customHeight="1" x14ac:dyDescent="0.25">
      <c r="A3" s="168" t="s">
        <v>653</v>
      </c>
      <c r="B3" s="168"/>
      <c r="C3" s="168"/>
      <c r="D3" s="69" t="s">
        <v>248</v>
      </c>
      <c r="E3" s="80">
        <f>'Notas a los Edos Financieros'!F3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34804567.379999995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0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0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34804329.779999994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34800127.409999996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4202.37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237.6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237.6</v>
      </c>
      <c r="D35" s="160"/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0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0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0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0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3.75" x14ac:dyDescent="0.2">
      <c r="A58" s="105">
        <v>4200</v>
      </c>
      <c r="B58" s="107" t="s">
        <v>575</v>
      </c>
      <c r="C58" s="110">
        <f>+C59+C65</f>
        <v>0</v>
      </c>
      <c r="D58" s="160"/>
      <c r="E58" s="104"/>
    </row>
    <row r="59" spans="1:5" ht="22.5" x14ac:dyDescent="0.2">
      <c r="A59" s="105">
        <v>4210</v>
      </c>
      <c r="B59" s="107" t="s">
        <v>576</v>
      </c>
      <c r="C59" s="110">
        <f>SUM(C60:C64)</f>
        <v>0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v>0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0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0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f>SUM(C66:C69)</f>
        <v>0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0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651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C100+C128+C161+C171+C186+C219+C209</f>
        <v>28887808.109999999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28657108.109999999</v>
      </c>
      <c r="D100" s="112">
        <f>C100/$C$99</f>
        <v>0.99201393199783339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14473654.470000001</v>
      </c>
      <c r="D101" s="112">
        <f t="shared" ref="D101:D164" si="0">C101/$C$99</f>
        <v>0.50102986058640087</v>
      </c>
      <c r="E101" s="111"/>
    </row>
    <row r="102" spans="1:5" x14ac:dyDescent="0.2">
      <c r="A102" s="109">
        <v>5111</v>
      </c>
      <c r="B102" s="106" t="s">
        <v>418</v>
      </c>
      <c r="C102" s="110">
        <v>9996894.1099999994</v>
      </c>
      <c r="D102" s="112">
        <f t="shared" si="0"/>
        <v>0.34605928120034163</v>
      </c>
      <c r="E102" s="111"/>
    </row>
    <row r="103" spans="1:5" x14ac:dyDescent="0.2">
      <c r="A103" s="109">
        <v>5112</v>
      </c>
      <c r="B103" s="106" t="s">
        <v>419</v>
      </c>
      <c r="C103" s="110">
        <v>0</v>
      </c>
      <c r="D103" s="112">
        <f t="shared" si="0"/>
        <v>0</v>
      </c>
      <c r="E103" s="111"/>
    </row>
    <row r="104" spans="1:5" x14ac:dyDescent="0.2">
      <c r="A104" s="109">
        <v>5113</v>
      </c>
      <c r="B104" s="106" t="s">
        <v>420</v>
      </c>
      <c r="C104" s="110">
        <v>1224921.33</v>
      </c>
      <c r="D104" s="112">
        <f t="shared" si="0"/>
        <v>4.2402709313759702E-2</v>
      </c>
      <c r="E104" s="111"/>
    </row>
    <row r="105" spans="1:5" x14ac:dyDescent="0.2">
      <c r="A105" s="109">
        <v>5114</v>
      </c>
      <c r="B105" s="106" t="s">
        <v>421</v>
      </c>
      <c r="C105" s="110">
        <v>2161587.2000000002</v>
      </c>
      <c r="D105" s="112">
        <f t="shared" si="0"/>
        <v>7.4826971702700099E-2</v>
      </c>
      <c r="E105" s="111"/>
    </row>
    <row r="106" spans="1:5" x14ac:dyDescent="0.2">
      <c r="A106" s="109">
        <v>5115</v>
      </c>
      <c r="B106" s="106" t="s">
        <v>422</v>
      </c>
      <c r="C106" s="110">
        <v>1090251.83</v>
      </c>
      <c r="D106" s="112">
        <f t="shared" si="0"/>
        <v>3.7740898369599429E-2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2776786.1299999994</v>
      </c>
      <c r="D108" s="112">
        <f t="shared" si="0"/>
        <v>9.6123116001963757E-2</v>
      </c>
      <c r="E108" s="111"/>
    </row>
    <row r="109" spans="1:5" x14ac:dyDescent="0.2">
      <c r="A109" s="109">
        <v>5121</v>
      </c>
      <c r="B109" s="106" t="s">
        <v>425</v>
      </c>
      <c r="C109" s="110">
        <v>270393.33</v>
      </c>
      <c r="D109" s="112">
        <f t="shared" si="0"/>
        <v>9.3601192922075256E-3</v>
      </c>
      <c r="E109" s="111"/>
    </row>
    <row r="110" spans="1:5" x14ac:dyDescent="0.2">
      <c r="A110" s="109">
        <v>5122</v>
      </c>
      <c r="B110" s="106" t="s">
        <v>426</v>
      </c>
      <c r="C110" s="110">
        <v>23615.73</v>
      </c>
      <c r="D110" s="112">
        <f t="shared" si="0"/>
        <v>8.1749816081840487E-4</v>
      </c>
      <c r="E110" s="111"/>
    </row>
    <row r="111" spans="1:5" x14ac:dyDescent="0.2">
      <c r="A111" s="109">
        <v>5123</v>
      </c>
      <c r="B111" s="106" t="s">
        <v>427</v>
      </c>
      <c r="C111" s="110">
        <v>447904.4</v>
      </c>
      <c r="D111" s="112">
        <f t="shared" si="0"/>
        <v>1.5504963142044356E-2</v>
      </c>
      <c r="E111" s="111"/>
    </row>
    <row r="112" spans="1:5" x14ac:dyDescent="0.2">
      <c r="A112" s="109">
        <v>5124</v>
      </c>
      <c r="B112" s="106" t="s">
        <v>428</v>
      </c>
      <c r="C112" s="110">
        <v>753319.65</v>
      </c>
      <c r="D112" s="112">
        <f t="shared" si="0"/>
        <v>2.6077425020669041E-2</v>
      </c>
      <c r="E112" s="111"/>
    </row>
    <row r="113" spans="1:5" x14ac:dyDescent="0.2">
      <c r="A113" s="109">
        <v>5125</v>
      </c>
      <c r="B113" s="106" t="s">
        <v>429</v>
      </c>
      <c r="C113" s="110">
        <v>183515.51999999999</v>
      </c>
      <c r="D113" s="112">
        <f t="shared" si="0"/>
        <v>6.352697972141161E-3</v>
      </c>
      <c r="E113" s="111"/>
    </row>
    <row r="114" spans="1:5" x14ac:dyDescent="0.2">
      <c r="A114" s="109">
        <v>5126</v>
      </c>
      <c r="B114" s="106" t="s">
        <v>430</v>
      </c>
      <c r="C114" s="110">
        <v>758302.22</v>
      </c>
      <c r="D114" s="112">
        <f t="shared" si="0"/>
        <v>2.6249905050342012E-2</v>
      </c>
      <c r="E114" s="111"/>
    </row>
    <row r="115" spans="1:5" x14ac:dyDescent="0.2">
      <c r="A115" s="109">
        <v>5127</v>
      </c>
      <c r="B115" s="106" t="s">
        <v>431</v>
      </c>
      <c r="C115" s="110">
        <v>267966.94</v>
      </c>
      <c r="D115" s="112">
        <f t="shared" si="0"/>
        <v>9.276125726798869E-3</v>
      </c>
      <c r="E115" s="111"/>
    </row>
    <row r="116" spans="1:5" x14ac:dyDescent="0.2">
      <c r="A116" s="109">
        <v>5128</v>
      </c>
      <c r="B116" s="106" t="s">
        <v>432</v>
      </c>
      <c r="C116" s="110">
        <v>0</v>
      </c>
      <c r="D116" s="112">
        <f t="shared" si="0"/>
        <v>0</v>
      </c>
      <c r="E116" s="111"/>
    </row>
    <row r="117" spans="1:5" x14ac:dyDescent="0.2">
      <c r="A117" s="109">
        <v>5129</v>
      </c>
      <c r="B117" s="106" t="s">
        <v>433</v>
      </c>
      <c r="C117" s="110">
        <v>71768.34</v>
      </c>
      <c r="D117" s="112">
        <f t="shared" si="0"/>
        <v>2.4843816369424089E-3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11406667.51</v>
      </c>
      <c r="D118" s="112">
        <f t="shared" si="0"/>
        <v>0.39486095540946875</v>
      </c>
      <c r="E118" s="111"/>
    </row>
    <row r="119" spans="1:5" x14ac:dyDescent="0.2">
      <c r="A119" s="109">
        <v>5131</v>
      </c>
      <c r="B119" s="106" t="s">
        <v>435</v>
      </c>
      <c r="C119" s="110">
        <v>6619485.21</v>
      </c>
      <c r="D119" s="112">
        <f t="shared" si="0"/>
        <v>0.22914459916079802</v>
      </c>
      <c r="E119" s="111"/>
    </row>
    <row r="120" spans="1:5" x14ac:dyDescent="0.2">
      <c r="A120" s="109">
        <v>5132</v>
      </c>
      <c r="B120" s="106" t="s">
        <v>436</v>
      </c>
      <c r="C120" s="110">
        <v>21100</v>
      </c>
      <c r="D120" s="112">
        <f t="shared" si="0"/>
        <v>7.3041194124714092E-4</v>
      </c>
      <c r="E120" s="111"/>
    </row>
    <row r="121" spans="1:5" x14ac:dyDescent="0.2">
      <c r="A121" s="109">
        <v>5133</v>
      </c>
      <c r="B121" s="106" t="s">
        <v>437</v>
      </c>
      <c r="C121" s="110">
        <v>288286.68</v>
      </c>
      <c r="D121" s="112">
        <f t="shared" si="0"/>
        <v>9.9795276575589242E-3</v>
      </c>
      <c r="E121" s="111"/>
    </row>
    <row r="122" spans="1:5" x14ac:dyDescent="0.2">
      <c r="A122" s="109">
        <v>5134</v>
      </c>
      <c r="B122" s="106" t="s">
        <v>438</v>
      </c>
      <c r="C122" s="110">
        <v>23479.53</v>
      </c>
      <c r="D122" s="112">
        <f t="shared" si="0"/>
        <v>8.1278336904599437E-4</v>
      </c>
      <c r="E122" s="111"/>
    </row>
    <row r="123" spans="1:5" x14ac:dyDescent="0.2">
      <c r="A123" s="109">
        <v>5135</v>
      </c>
      <c r="B123" s="106" t="s">
        <v>439</v>
      </c>
      <c r="C123" s="110">
        <v>2079971.2</v>
      </c>
      <c r="D123" s="112">
        <f t="shared" si="0"/>
        <v>7.2001696773940527E-2</v>
      </c>
      <c r="E123" s="111"/>
    </row>
    <row r="124" spans="1:5" x14ac:dyDescent="0.2">
      <c r="A124" s="109">
        <v>5136</v>
      </c>
      <c r="B124" s="106" t="s">
        <v>440</v>
      </c>
      <c r="C124" s="110">
        <v>7359.31</v>
      </c>
      <c r="D124" s="112">
        <f t="shared" si="0"/>
        <v>2.5475487693552115E-4</v>
      </c>
      <c r="E124" s="111"/>
    </row>
    <row r="125" spans="1:5" x14ac:dyDescent="0.2">
      <c r="A125" s="109">
        <v>5137</v>
      </c>
      <c r="B125" s="106" t="s">
        <v>441</v>
      </c>
      <c r="C125" s="110">
        <v>13859.73</v>
      </c>
      <c r="D125" s="112">
        <f t="shared" si="0"/>
        <v>4.7977783386072209E-4</v>
      </c>
      <c r="E125" s="111"/>
    </row>
    <row r="126" spans="1:5" x14ac:dyDescent="0.2">
      <c r="A126" s="109">
        <v>5138</v>
      </c>
      <c r="B126" s="106" t="s">
        <v>442</v>
      </c>
      <c r="C126" s="110">
        <v>20624.990000000002</v>
      </c>
      <c r="D126" s="112">
        <f t="shared" si="0"/>
        <v>7.1396867223236346E-4</v>
      </c>
      <c r="E126" s="111"/>
    </row>
    <row r="127" spans="1:5" x14ac:dyDescent="0.2">
      <c r="A127" s="109">
        <v>5139</v>
      </c>
      <c r="B127" s="106" t="s">
        <v>443</v>
      </c>
      <c r="C127" s="110">
        <v>2332500.86</v>
      </c>
      <c r="D127" s="112">
        <f t="shared" si="0"/>
        <v>8.0743435123849558E-2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230700</v>
      </c>
      <c r="D128" s="112">
        <f t="shared" si="0"/>
        <v>7.9860680021666061E-3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18000</v>
      </c>
      <c r="D129" s="112">
        <f t="shared" si="0"/>
        <v>6.2310023423926711E-4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18000</v>
      </c>
      <c r="D131" s="112">
        <f t="shared" si="0"/>
        <v>6.2310023423926711E-4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5221</v>
      </c>
      <c r="B133" s="106" t="s">
        <v>449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0</v>
      </c>
      <c r="D135" s="112">
        <f t="shared" si="0"/>
        <v>0</v>
      </c>
      <c r="E135" s="111"/>
    </row>
    <row r="136" spans="1:5" x14ac:dyDescent="0.2">
      <c r="A136" s="109">
        <v>5231</v>
      </c>
      <c r="B136" s="106" t="s">
        <v>451</v>
      </c>
      <c r="C136" s="110">
        <v>0</v>
      </c>
      <c r="D136" s="112">
        <f t="shared" si="0"/>
        <v>0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212700</v>
      </c>
      <c r="D138" s="112">
        <f t="shared" si="0"/>
        <v>7.3629677679273395E-3</v>
      </c>
      <c r="E138" s="111"/>
    </row>
    <row r="139" spans="1:5" x14ac:dyDescent="0.2">
      <c r="A139" s="109">
        <v>5241</v>
      </c>
      <c r="B139" s="106" t="s">
        <v>453</v>
      </c>
      <c r="C139" s="110">
        <v>0</v>
      </c>
      <c r="D139" s="112">
        <f t="shared" si="0"/>
        <v>0</v>
      </c>
      <c r="E139" s="111"/>
    </row>
    <row r="140" spans="1:5" x14ac:dyDescent="0.2">
      <c r="A140" s="109">
        <v>5242</v>
      </c>
      <c r="B140" s="106" t="s">
        <v>454</v>
      </c>
      <c r="C140" s="110">
        <v>212700</v>
      </c>
      <c r="D140" s="112">
        <f t="shared" si="0"/>
        <v>7.3629677679273395E-3</v>
      </c>
      <c r="E140" s="111"/>
    </row>
    <row r="141" spans="1:5" x14ac:dyDescent="0.2">
      <c r="A141" s="109">
        <v>5243</v>
      </c>
      <c r="B141" s="106" t="s">
        <v>455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0</v>
      </c>
      <c r="D161" s="112">
        <f t="shared" si="0"/>
        <v>0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0</v>
      </c>
      <c r="D168" s="112">
        <f t="shared" si="1"/>
        <v>0</v>
      </c>
      <c r="E168" s="111"/>
    </row>
    <row r="169" spans="1:5" x14ac:dyDescent="0.2">
      <c r="A169" s="109">
        <v>5331</v>
      </c>
      <c r="B169" s="106" t="s">
        <v>479</v>
      </c>
      <c r="C169" s="110">
        <v>0</v>
      </c>
      <c r="D169" s="112">
        <f t="shared" si="1"/>
        <v>0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0</v>
      </c>
      <c r="D171" s="112">
        <f t="shared" si="1"/>
        <v>0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5411</v>
      </c>
      <c r="B173" s="106" t="s">
        <v>483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0</v>
      </c>
      <c r="D186" s="112">
        <f t="shared" si="1"/>
        <v>0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0</v>
      </c>
      <c r="D187" s="112">
        <f t="shared" si="1"/>
        <v>0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0</v>
      </c>
      <c r="D192" s="112">
        <f t="shared" si="1"/>
        <v>0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523</v>
      </c>
      <c r="C221" s="110">
        <v>0</v>
      </c>
      <c r="D221" s="112">
        <f t="shared" si="1"/>
        <v>0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E29" sqref="A1:E29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4" t="s">
        <v>652</v>
      </c>
      <c r="B1" s="174"/>
      <c r="C1" s="174"/>
      <c r="D1" s="82" t="s">
        <v>244</v>
      </c>
      <c r="E1" s="83">
        <v>2019</v>
      </c>
    </row>
    <row r="2" spans="1:5" ht="18.95" customHeight="1" x14ac:dyDescent="0.2">
      <c r="A2" s="174" t="s">
        <v>524</v>
      </c>
      <c r="B2" s="174"/>
      <c r="C2" s="174"/>
      <c r="D2" s="82" t="s">
        <v>246</v>
      </c>
      <c r="E2" s="83" t="str">
        <f>ESF!H2</f>
        <v>Trimestral</v>
      </c>
    </row>
    <row r="3" spans="1:5" ht="18.95" customHeight="1" x14ac:dyDescent="0.2">
      <c r="A3" s="174" t="s">
        <v>653</v>
      </c>
      <c r="B3" s="174"/>
      <c r="C3" s="174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40196256.700000003</v>
      </c>
    </row>
    <row r="9" spans="1:5" x14ac:dyDescent="0.2">
      <c r="A9" s="88">
        <v>3120</v>
      </c>
      <c r="B9" s="84" t="s">
        <v>525</v>
      </c>
      <c r="C9" s="89">
        <v>3953712.43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5916759.2699999996</v>
      </c>
    </row>
    <row r="15" spans="1:5" x14ac:dyDescent="0.2">
      <c r="A15" s="88">
        <v>3220</v>
      </c>
      <c r="B15" s="84" t="s">
        <v>529</v>
      </c>
      <c r="C15" s="89">
        <v>27838464.52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0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E81" sqref="A1:E81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4" t="s">
        <v>652</v>
      </c>
      <c r="B1" s="174"/>
      <c r="C1" s="174"/>
      <c r="D1" s="82" t="s">
        <v>244</v>
      </c>
      <c r="E1" s="83">
        <v>2019</v>
      </c>
    </row>
    <row r="2" spans="1:5" s="90" customFormat="1" ht="18.95" customHeight="1" x14ac:dyDescent="0.25">
      <c r="A2" s="174" t="s">
        <v>542</v>
      </c>
      <c r="B2" s="174"/>
      <c r="C2" s="174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74" t="s">
        <v>653</v>
      </c>
      <c r="B3" s="174"/>
      <c r="C3" s="174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194379.27</v>
      </c>
      <c r="D9" s="89">
        <v>194379.27</v>
      </c>
    </row>
    <row r="10" spans="1:5" x14ac:dyDescent="0.2">
      <c r="A10" s="88">
        <v>1113</v>
      </c>
      <c r="B10" s="84" t="s">
        <v>545</v>
      </c>
      <c r="C10" s="89">
        <v>5653374.1299999999</v>
      </c>
      <c r="D10" s="89">
        <v>2441908.16</v>
      </c>
    </row>
    <row r="11" spans="1:5" x14ac:dyDescent="0.2">
      <c r="A11" s="88">
        <v>1114</v>
      </c>
      <c r="B11" s="84" t="s">
        <v>250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251</v>
      </c>
      <c r="C12" s="89">
        <v>0</v>
      </c>
      <c r="D12" s="89">
        <v>0</v>
      </c>
    </row>
    <row r="13" spans="1:5" x14ac:dyDescent="0.2">
      <c r="A13" s="88">
        <v>1116</v>
      </c>
      <c r="B13" s="84" t="s">
        <v>546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5847753.3999999994</v>
      </c>
      <c r="D15" s="89">
        <f>SUM(D8:D14)</f>
        <v>2636287.4300000002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33039670.140000001</v>
      </c>
    </row>
    <row r="21" spans="1:5" x14ac:dyDescent="0.2">
      <c r="A21" s="88">
        <v>1231</v>
      </c>
      <c r="B21" s="84" t="s">
        <v>285</v>
      </c>
      <c r="C21" s="89">
        <v>0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204807.97</v>
      </c>
    </row>
    <row r="24" spans="1:5" x14ac:dyDescent="0.2">
      <c r="A24" s="88">
        <v>1234</v>
      </c>
      <c r="B24" s="84" t="s">
        <v>288</v>
      </c>
      <c r="C24" s="89">
        <v>2450469.17</v>
      </c>
    </row>
    <row r="25" spans="1:5" x14ac:dyDescent="0.2">
      <c r="A25" s="88">
        <v>1235</v>
      </c>
      <c r="B25" s="84" t="s">
        <v>289</v>
      </c>
      <c r="C25" s="89">
        <v>19295449.699999999</v>
      </c>
    </row>
    <row r="26" spans="1:5" x14ac:dyDescent="0.2">
      <c r="A26" s="88">
        <v>1236</v>
      </c>
      <c r="B26" s="84" t="s">
        <v>290</v>
      </c>
      <c r="C26" s="89">
        <v>11088943.300000001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21892505.039999999</v>
      </c>
    </row>
    <row r="29" spans="1:5" x14ac:dyDescent="0.2">
      <c r="A29" s="88">
        <v>1241</v>
      </c>
      <c r="B29" s="84" t="s">
        <v>293</v>
      </c>
      <c r="C29" s="89">
        <v>2328819.37</v>
      </c>
    </row>
    <row r="30" spans="1:5" x14ac:dyDescent="0.2">
      <c r="A30" s="88">
        <v>1242</v>
      </c>
      <c r="B30" s="84" t="s">
        <v>294</v>
      </c>
      <c r="C30" s="89">
        <v>139667.94</v>
      </c>
    </row>
    <row r="31" spans="1:5" x14ac:dyDescent="0.2">
      <c r="A31" s="88">
        <v>1243</v>
      </c>
      <c r="B31" s="84" t="s">
        <v>295</v>
      </c>
      <c r="C31" s="89">
        <v>0</v>
      </c>
    </row>
    <row r="32" spans="1:5" x14ac:dyDescent="0.2">
      <c r="A32" s="88">
        <v>1244</v>
      </c>
      <c r="B32" s="84" t="s">
        <v>296</v>
      </c>
      <c r="C32" s="89">
        <v>6830920.0099999998</v>
      </c>
    </row>
    <row r="33" spans="1:5" x14ac:dyDescent="0.2">
      <c r="A33" s="88">
        <v>1245</v>
      </c>
      <c r="B33" s="84" t="s">
        <v>297</v>
      </c>
      <c r="C33" s="89">
        <v>83550.16</v>
      </c>
    </row>
    <row r="34" spans="1:5" x14ac:dyDescent="0.2">
      <c r="A34" s="88">
        <v>1246</v>
      </c>
      <c r="B34" s="84" t="s">
        <v>298</v>
      </c>
      <c r="C34" s="89">
        <v>12509547.560000001</v>
      </c>
    </row>
    <row r="35" spans="1:5" x14ac:dyDescent="0.2">
      <c r="A35" s="88">
        <v>1247</v>
      </c>
      <c r="B35" s="84" t="s">
        <v>299</v>
      </c>
      <c r="C35" s="89">
        <v>0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1134149.58</v>
      </c>
    </row>
    <row r="38" spans="1:5" x14ac:dyDescent="0.2">
      <c r="A38" s="88">
        <v>1251</v>
      </c>
      <c r="B38" s="84" t="s">
        <v>303</v>
      </c>
      <c r="C38" s="89">
        <v>1134149.58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0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0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0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0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2019-10-29T14:43:56Z</cp:lastPrinted>
  <dcterms:created xsi:type="dcterms:W3CDTF">2012-12-11T20:36:24Z</dcterms:created>
  <dcterms:modified xsi:type="dcterms:W3CDTF">2019-11-26T19:30:48Z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