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 4TO TRIMESTRE 2021\"/>
    </mc:Choice>
  </mc:AlternateContent>
  <xr:revisionPtr revIDLastSave="0" documentId="13_ncr:1_{0B0A0C04-1CA9-4C42-9C9C-32E130759652}" xr6:coauthVersionLast="47" xr6:coauthVersionMax="47" xr10:uidLastSave="{00000000-0000-0000-0000-000000000000}"/>
  <bookViews>
    <workbookView xWindow="-120" yWindow="-120" windowWidth="29040" windowHeight="1584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4" l="1"/>
  <c r="H15" i="4" s="1"/>
  <c r="E14" i="4"/>
  <c r="H14" i="4" s="1"/>
  <c r="G64" i="4"/>
  <c r="F64" i="4"/>
  <c r="D64" i="4"/>
  <c r="E62" i="4"/>
  <c r="H62" i="4" s="1"/>
  <c r="E60" i="4"/>
  <c r="H60" i="4" s="1"/>
  <c r="E58" i="4"/>
  <c r="H58" i="4" s="1"/>
  <c r="E56" i="4"/>
  <c r="H56" i="4" s="1"/>
  <c r="E54" i="4"/>
  <c r="H54" i="4" s="1"/>
  <c r="E52" i="4"/>
  <c r="H52" i="4" s="1"/>
  <c r="E50" i="4"/>
  <c r="C64" i="4"/>
  <c r="G32" i="4"/>
  <c r="F32" i="4"/>
  <c r="E30" i="4"/>
  <c r="H30" i="4" s="1"/>
  <c r="E29" i="4"/>
  <c r="H29" i="4" s="1"/>
  <c r="E28" i="4"/>
  <c r="H28" i="4" s="1"/>
  <c r="E27" i="4"/>
  <c r="D32" i="4"/>
  <c r="C32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8" i="4"/>
  <c r="F18" i="4"/>
  <c r="D18" i="4"/>
  <c r="C18" i="4"/>
  <c r="E32" i="4" l="1"/>
  <c r="H27" i="4"/>
  <c r="H32" i="4" s="1"/>
  <c r="E64" i="4"/>
  <c r="H50" i="4"/>
  <c r="H64" i="4" s="1"/>
  <c r="H18" i="4"/>
  <c r="E18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H6" i="8" s="1"/>
  <c r="D16" i="8"/>
  <c r="C16" i="8"/>
  <c r="E6" i="6"/>
  <c r="H6" i="6" s="1"/>
  <c r="E7" i="6"/>
  <c r="H7" i="6" s="1"/>
  <c r="E8" i="6"/>
  <c r="E9" i="6"/>
  <c r="H9" i="6" s="1"/>
  <c r="E10" i="6"/>
  <c r="H10" i="6" s="1"/>
  <c r="E11" i="6"/>
  <c r="E12" i="6"/>
  <c r="H76" i="6"/>
  <c r="H73" i="6"/>
  <c r="H72" i="6"/>
  <c r="H64" i="6"/>
  <c r="H61" i="6"/>
  <c r="H60" i="6"/>
  <c r="H49" i="6"/>
  <c r="H48" i="6"/>
  <c r="H45" i="6"/>
  <c r="H44" i="6"/>
  <c r="H41" i="6"/>
  <c r="H40" i="6"/>
  <c r="H36" i="6"/>
  <c r="H12" i="6"/>
  <c r="H11" i="6"/>
  <c r="H8" i="6"/>
  <c r="E76" i="6"/>
  <c r="E75" i="6"/>
  <c r="H75" i="6" s="1"/>
  <c r="E74" i="6"/>
  <c r="H74" i="6" s="1"/>
  <c r="E73" i="6"/>
  <c r="E72" i="6"/>
  <c r="E71" i="6"/>
  <c r="H71" i="6" s="1"/>
  <c r="E70" i="6"/>
  <c r="H70" i="6" s="1"/>
  <c r="E68" i="6"/>
  <c r="H68" i="6" s="1"/>
  <c r="E67" i="6"/>
  <c r="H67" i="6" s="1"/>
  <c r="E66" i="6"/>
  <c r="H66" i="6" s="1"/>
  <c r="E64" i="6"/>
  <c r="E63" i="6"/>
  <c r="H63" i="6" s="1"/>
  <c r="E62" i="6"/>
  <c r="H62" i="6" s="1"/>
  <c r="E61" i="6"/>
  <c r="E60" i="6"/>
  <c r="E59" i="6"/>
  <c r="H59" i="6" s="1"/>
  <c r="E58" i="6"/>
  <c r="H58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E48" i="6"/>
  <c r="E47" i="6"/>
  <c r="H47" i="6" s="1"/>
  <c r="E46" i="6"/>
  <c r="H46" i="6" s="1"/>
  <c r="E45" i="6"/>
  <c r="E44" i="6"/>
  <c r="E42" i="6"/>
  <c r="H42" i="6" s="1"/>
  <c r="E41" i="6"/>
  <c r="E40" i="6"/>
  <c r="E39" i="6"/>
  <c r="H39" i="6" s="1"/>
  <c r="E38" i="6"/>
  <c r="H38" i="6" s="1"/>
  <c r="E37" i="6"/>
  <c r="H37" i="6" s="1"/>
  <c r="E36" i="6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E69" i="6" s="1"/>
  <c r="H69" i="6" s="1"/>
  <c r="C65" i="6"/>
  <c r="E65" i="6" s="1"/>
  <c r="H65" i="6" s="1"/>
  <c r="C57" i="6"/>
  <c r="E57" i="6" s="1"/>
  <c r="H57" i="6" s="1"/>
  <c r="C53" i="6"/>
  <c r="E53" i="6" s="1"/>
  <c r="H53" i="6" s="1"/>
  <c r="C43" i="6"/>
  <c r="C33" i="6"/>
  <c r="E33" i="6" s="1"/>
  <c r="C23" i="6"/>
  <c r="C13" i="6"/>
  <c r="C5" i="6"/>
  <c r="H16" i="5" l="1"/>
  <c r="E6" i="5"/>
  <c r="C42" i="5"/>
  <c r="E43" i="6"/>
  <c r="H43" i="6" s="1"/>
  <c r="H33" i="6"/>
  <c r="E23" i="6"/>
  <c r="H23" i="6" s="1"/>
  <c r="E13" i="6"/>
  <c r="H13" i="6" s="1"/>
  <c r="C77" i="6"/>
  <c r="H6" i="5"/>
  <c r="H25" i="5"/>
  <c r="H13" i="5"/>
  <c r="E5" i="6"/>
  <c r="E16" i="8"/>
  <c r="D42" i="5"/>
  <c r="F42" i="5"/>
  <c r="G42" i="5"/>
  <c r="F77" i="6"/>
  <c r="G77" i="6"/>
  <c r="E36" i="5"/>
  <c r="H38" i="5"/>
  <c r="H36" i="5" s="1"/>
  <c r="D77" i="6"/>
  <c r="E25" i="5"/>
  <c r="E16" i="5"/>
  <c r="E42" i="5" s="1"/>
  <c r="H16" i="8"/>
  <c r="H42" i="5" l="1"/>
  <c r="E77" i="6"/>
  <c r="H5" i="6"/>
  <c r="H77" i="6" s="1"/>
</calcChain>
</file>

<file path=xl/sharedStrings.xml><?xml version="1.0" encoding="utf-8"?>
<sst xmlns="http://schemas.openxmlformats.org/spreadsheetml/2006/main" count="221" uniqueCount="148">
  <si>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</si>
  <si>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</si>
  <si>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</si>
  <si>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</si>
  <si>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</si>
  <si>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</si>
  <si>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</si>
  <si>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</si>
  <si>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</si>
  <si>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</si>
  <si>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</si>
  <si>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</si>
  <si>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</si>
  <si>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</si>
  <si>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</si>
  <si>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</si>
  <si>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</si>
  <si>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</si>
  <si>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</si>
  <si>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</si>
  <si>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</si>
  <si>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</si>
  <si>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</si>
  <si>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</si>
  <si>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</si>
  <si>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</si>
  <si>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</si>
  <si>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</si>
  <si>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</si>
  <si>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</si>
  <si>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</si>
  <si>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</si>
  <si>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</si>
  <si>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</si>
  <si>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</si>
  <si>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</si>
  <si>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</si>
  <si>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</si>
  <si>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</si>
  <si>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</si>
  <si>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</si>
  <si>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</si>
  <si>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</si>
  <si>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</si>
  <si>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</si>
  <si>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</si>
  <si>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</si>
  <si>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</si>
  <si>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</si>
  <si>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</si>
  <si>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</si>
  <si>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</si>
  <si>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</si>
  <si>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</si>
  <si>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</si>
  <si>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</si>
  <si>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</si>
  <si>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</si>
  <si>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</si>
  <si>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</si>
  <si>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</si>
  <si>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</si>
  <si>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</si>
  <si>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</si>
  <si>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</si>
  <si>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</si>
  <si>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</si>
  <si>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</si>
  <si>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</si>
  <si>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</si>
  <si>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</si>
  <si>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</si>
  <si>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</si>
  <si>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</si>
  <si>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</si>
  <si>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</si>
  <si>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</si>
  <si>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</si>
  <si>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</si>
  <si>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</si>
  <si>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</si>
  <si>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</si>
  <si>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</si>
  <si>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</si>
  <si>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</si>
  <si>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</si>
  <si>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</si>
  <si>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</si>
  <si>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</si>
  <si>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</si>
  <si>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</si>
  <si>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</si>
  <si>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</si>
  <si>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</si>
  <si>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</si>
  <si>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</si>
  <si>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</si>
  <si>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</si>
  <si>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</si>
  <si>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</si>
  <si>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</si>
  <si>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</si>
  <si>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</si>
  <si>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</si>
  <si>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</si>
  <si>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</si>
  <si>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</si>
  <si>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</si>
  <si>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</si>
  <si>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</si>
  <si>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</si>
  <si>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</si>
  <si>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</si>
  <si>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</si>
  <si>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</si>
  <si>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</si>
  <si>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</si>
  <si>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</si>
  <si>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</si>
  <si>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</si>
  <si>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</si>
  <si>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</si>
  <si>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</si>
  <si>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</si>
  <si>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</si>
  <si>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</si>
  <si>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</si>
  <si>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</si>
  <si>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de Agua Potable y Alcantarillado Municipal de Valle de Santiago
Estado Analítico del Ejercicio del Presupuesto de Egresos
Clasificación por Objeto del Gasto(Capítulo y Concepto)
Del 1 de Enero AL 31 DE DICIEMBRE DEL 2021</t>
  </si>
  <si>
    <t>Sistema de Agua Potable y Alcantarillado Municipal de Valle de Santiago
Estado Analítico del Ejercicio del Presupuesto de Egresos
Clasificación Ecónomica (Por Tipo de Gasto)
Del 1 de Enero AL 31 DE DICIEMBRE DEL 2021</t>
  </si>
  <si>
    <t>DIRECCION GENERAL</t>
  </si>
  <si>
    <t>COMUNICACIÓN SOCIAL</t>
  </si>
  <si>
    <t>ADMINISTRACION</t>
  </si>
  <si>
    <t>COMERCIALIZACION</t>
  </si>
  <si>
    <t>OPERACIÓN Y MANTENIMIENTO</t>
  </si>
  <si>
    <t>AGUA POTABLE</t>
  </si>
  <si>
    <t>ALCANTARILLADO</t>
  </si>
  <si>
    <t>POZOS</t>
  </si>
  <si>
    <t>PLANTA TRATADORA DE AGUAS RECIDUALES</t>
  </si>
  <si>
    <t>Sistema de Agua Potable y Alcantarillado Municipal de Valle de Santiago
Estado Analítico del Ejercicio del Presupuesto de Egresos
Clasificación Administrativa
Del 1 de Enero AL 31 DE DICIEMBRE DEL 2021</t>
  </si>
  <si>
    <t>Gobierno (Federal/Estatal/Municipal) de Sistema de Agua Potable y Alcantarillado Municipal de Valle de Santiago
Estado Analítico del Ejercicio del Presupuesto de Egresos
Clasificación Administrativa
Del 1 de Enero AL 31 DE DICIEMBRE DEL 2021</t>
  </si>
  <si>
    <t>Sector Paraestatal del Gobierno (Federal/Estatal/Municipal) de Sistema de Agua Potable y Alcantarillado Municipal de Valle de Santiago
Estado Analítico del Ejercicio del Presupuesto de Egresos
Clasificación Administrativa
Del 1 de Enero AL 31 DE DICIEMBRE DEL 2021</t>
  </si>
  <si>
    <t>Sistema de Agua Potable y Alcantarillado Municipal de Valle de Santiago
Estado Análitico del Ejercicio del Presupuesto de Egresos
Clasificación Funcional (Finalidad y Función)
Del 1 de Enero AL 31 DE DICIEMBRE DEL 2021</t>
  </si>
  <si>
    <t>“Bajo protesta de decir verdad declaramos que los Estados Financieros y sus notas, son razonablemente correctos y son responsabilidad del emisor”.</t>
  </si>
  <si>
    <t>_____________________</t>
  </si>
  <si>
    <t>__________________</t>
  </si>
  <si>
    <t>Director General
Ing.Arturo Castillo Serrano</t>
  </si>
  <si>
    <t>Coordinador Administrativo
CP. 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</si>
</sst>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8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" fillId="0" borderId="0" xfId="8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2" fillId="0" borderId="12" xfId="8" applyFont="1" applyBorder="1" applyAlignment="1" applyProtection="1">
      <alignment horizontal="left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1371600</xdr:colOff>
      <xdr:row>0</xdr:row>
      <xdr:rowOff>533400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80C1D811-E4F6-4B3A-9549-3F6F570C4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1543050</xdr:colOff>
      <xdr:row>0</xdr:row>
      <xdr:rowOff>533400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413D9A0E-CB7C-413E-B09F-B7ACC01B4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1543050</xdr:colOff>
      <xdr:row>0</xdr:row>
      <xdr:rowOff>533400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41A34A10-A47C-48BA-8A89-2BBB329CD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533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1428750</xdr:colOff>
      <xdr:row>0</xdr:row>
      <xdr:rowOff>533400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3D4DB00D-454E-47AE-86C2-695A7CD42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2"/>
  <sheetViews>
    <sheetView showGridLines="0" workbookViewId="0">
      <selection activeCell="A93" sqref="A1:H93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6" t="s">
        <v>128</v>
      </c>
      <c r="B1" s="57"/>
      <c r="C1" s="57"/>
      <c r="D1" s="57"/>
      <c r="E1" s="57"/>
      <c r="F1" s="57"/>
      <c r="G1" s="57"/>
      <c r="H1" s="58"/>
    </row>
    <row r="2" spans="1:8" x14ac:dyDescent="0.2">
      <c r="A2" s="61" t="s">
        <v>54</v>
      </c>
      <c r="B2" s="62"/>
      <c r="C2" s="56" t="s">
        <v>60</v>
      </c>
      <c r="D2" s="57"/>
      <c r="E2" s="57"/>
      <c r="F2" s="57"/>
      <c r="G2" s="58"/>
      <c r="H2" s="59" t="s">
        <v>59</v>
      </c>
    </row>
    <row r="3" spans="1:8" ht="24.95" customHeight="1" x14ac:dyDescent="0.2">
      <c r="A3" s="63"/>
      <c r="B3" s="6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0"/>
    </row>
    <row r="4" spans="1:8" x14ac:dyDescent="0.2">
      <c r="A4" s="65"/>
      <c r="B4" s="6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7" t="s">
        <v>61</v>
      </c>
      <c r="B5" s="7"/>
      <c r="C5" s="14">
        <f>SUM(C6:C12)</f>
        <v>25887705.700000003</v>
      </c>
      <c r="D5" s="14">
        <f>SUM(D6:D12)</f>
        <v>1351934.6199999999</v>
      </c>
      <c r="E5" s="14">
        <f>C5+D5</f>
        <v>27239640.320000004</v>
      </c>
      <c r="F5" s="14">
        <f>SUM(F6:F12)</f>
        <v>23495566.119999997</v>
      </c>
      <c r="G5" s="14">
        <f>SUM(G6:G12)</f>
        <v>23495566.119999997</v>
      </c>
      <c r="H5" s="14">
        <f>E5-F5</f>
        <v>3744074.2000000067</v>
      </c>
    </row>
    <row r="6" spans="1:8" x14ac:dyDescent="0.2">
      <c r="A6" s="48">
        <v>1100</v>
      </c>
      <c r="B6" s="11" t="s">
        <v>70</v>
      </c>
      <c r="C6" s="15">
        <v>16123707.15</v>
      </c>
      <c r="D6" s="15">
        <v>-83934.99</v>
      </c>
      <c r="E6" s="15">
        <f t="shared" ref="E6:E69" si="0">C6+D6</f>
        <v>16039772.16</v>
      </c>
      <c r="F6" s="15">
        <v>14781360.93</v>
      </c>
      <c r="G6" s="15">
        <v>14781360.93</v>
      </c>
      <c r="H6" s="15">
        <f t="shared" ref="H6:H69" si="1">E6-F6</f>
        <v>1258411.2300000004</v>
      </c>
    </row>
    <row r="7" spans="1:8" x14ac:dyDescent="0.2">
      <c r="A7" s="48">
        <v>1200</v>
      </c>
      <c r="B7" s="11" t="s">
        <v>71</v>
      </c>
      <c r="C7" s="15">
        <v>15000</v>
      </c>
      <c r="D7" s="15">
        <v>0</v>
      </c>
      <c r="E7" s="15">
        <f t="shared" si="0"/>
        <v>15000</v>
      </c>
      <c r="F7" s="15">
        <v>0</v>
      </c>
      <c r="G7" s="15">
        <v>0</v>
      </c>
      <c r="H7" s="15">
        <f t="shared" si="1"/>
        <v>15000</v>
      </c>
    </row>
    <row r="8" spans="1:8" x14ac:dyDescent="0.2">
      <c r="A8" s="48">
        <v>1300</v>
      </c>
      <c r="B8" s="11" t="s">
        <v>72</v>
      </c>
      <c r="C8" s="15">
        <v>4010382.34</v>
      </c>
      <c r="D8" s="15">
        <v>79546.87</v>
      </c>
      <c r="E8" s="15">
        <f t="shared" si="0"/>
        <v>4089929.21</v>
      </c>
      <c r="F8" s="15">
        <v>3884554.56</v>
      </c>
      <c r="G8" s="15">
        <v>3884554.56</v>
      </c>
      <c r="H8" s="15">
        <f t="shared" si="1"/>
        <v>205374.64999999991</v>
      </c>
    </row>
    <row r="9" spans="1:8" x14ac:dyDescent="0.2">
      <c r="A9" s="48">
        <v>1400</v>
      </c>
      <c r="B9" s="11" t="s">
        <v>35</v>
      </c>
      <c r="C9" s="15">
        <v>4282576.6100000003</v>
      </c>
      <c r="D9" s="15">
        <v>0</v>
      </c>
      <c r="E9" s="15">
        <f t="shared" si="0"/>
        <v>4282576.6100000003</v>
      </c>
      <c r="F9" s="15">
        <v>3148460.99</v>
      </c>
      <c r="G9" s="15">
        <v>3148460.99</v>
      </c>
      <c r="H9" s="15">
        <f t="shared" si="1"/>
        <v>1134115.6200000001</v>
      </c>
    </row>
    <row r="10" spans="1:8" x14ac:dyDescent="0.2">
      <c r="A10" s="48">
        <v>1500</v>
      </c>
      <c r="B10" s="11" t="s">
        <v>73</v>
      </c>
      <c r="C10" s="15">
        <v>1456039.6</v>
      </c>
      <c r="D10" s="15">
        <v>1356322.74</v>
      </c>
      <c r="E10" s="15">
        <f t="shared" si="0"/>
        <v>2812362.34</v>
      </c>
      <c r="F10" s="15">
        <v>1681189.64</v>
      </c>
      <c r="G10" s="15">
        <v>1681189.64</v>
      </c>
      <c r="H10" s="15">
        <f t="shared" si="1"/>
        <v>1131172.7</v>
      </c>
    </row>
    <row r="11" spans="1:8" x14ac:dyDescent="0.2">
      <c r="A11" s="48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8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7" t="s">
        <v>62</v>
      </c>
      <c r="B13" s="7"/>
      <c r="C13" s="15">
        <f>SUM(C14:C22)</f>
        <v>5848788.2000000002</v>
      </c>
      <c r="D13" s="15">
        <f>SUM(D14:D22)</f>
        <v>151959.34999999998</v>
      </c>
      <c r="E13" s="15">
        <f t="shared" si="0"/>
        <v>6000747.5499999998</v>
      </c>
      <c r="F13" s="15">
        <f>SUM(F14:F22)</f>
        <v>5364581.1999999993</v>
      </c>
      <c r="G13" s="15">
        <f>SUM(G14:G22)</f>
        <v>5302387.58</v>
      </c>
      <c r="H13" s="15">
        <f t="shared" si="1"/>
        <v>636166.35000000056</v>
      </c>
    </row>
    <row r="14" spans="1:8" x14ac:dyDescent="0.2">
      <c r="A14" s="48">
        <v>2100</v>
      </c>
      <c r="B14" s="11" t="s">
        <v>75</v>
      </c>
      <c r="C14" s="15">
        <v>477692.24</v>
      </c>
      <c r="D14" s="15">
        <v>-203733.34</v>
      </c>
      <c r="E14" s="15">
        <f t="shared" si="0"/>
        <v>273958.90000000002</v>
      </c>
      <c r="F14" s="15">
        <v>216134.22</v>
      </c>
      <c r="G14" s="15">
        <v>226122.01</v>
      </c>
      <c r="H14" s="15">
        <f t="shared" si="1"/>
        <v>57824.680000000022</v>
      </c>
    </row>
    <row r="15" spans="1:8" x14ac:dyDescent="0.2">
      <c r="A15" s="48">
        <v>2200</v>
      </c>
      <c r="B15" s="11" t="s">
        <v>76</v>
      </c>
      <c r="C15" s="15">
        <v>68360</v>
      </c>
      <c r="D15" s="15">
        <v>-829.63</v>
      </c>
      <c r="E15" s="15">
        <f t="shared" si="0"/>
        <v>67530.37</v>
      </c>
      <c r="F15" s="15">
        <v>67434.929999999993</v>
      </c>
      <c r="G15" s="15">
        <v>67434.929999999993</v>
      </c>
      <c r="H15" s="15">
        <f t="shared" si="1"/>
        <v>95.440000000002328</v>
      </c>
    </row>
    <row r="16" spans="1:8" x14ac:dyDescent="0.2">
      <c r="A16" s="48">
        <v>2300</v>
      </c>
      <c r="B16" s="11" t="s">
        <v>77</v>
      </c>
      <c r="C16" s="15">
        <v>1369857.18</v>
      </c>
      <c r="D16" s="15">
        <v>-326457.28000000003</v>
      </c>
      <c r="E16" s="15">
        <f t="shared" si="0"/>
        <v>1043399.8999999999</v>
      </c>
      <c r="F16" s="15">
        <v>995447.92</v>
      </c>
      <c r="G16" s="15">
        <v>995447.92</v>
      </c>
      <c r="H16" s="15">
        <f t="shared" si="1"/>
        <v>47951.979999999865</v>
      </c>
    </row>
    <row r="17" spans="1:8" x14ac:dyDescent="0.2">
      <c r="A17" s="48">
        <v>2400</v>
      </c>
      <c r="B17" s="11" t="s">
        <v>78</v>
      </c>
      <c r="C17" s="15">
        <v>1480582.85</v>
      </c>
      <c r="D17" s="15">
        <v>859335.46</v>
      </c>
      <c r="E17" s="15">
        <f t="shared" si="0"/>
        <v>2339918.31</v>
      </c>
      <c r="F17" s="15">
        <v>2055225.72</v>
      </c>
      <c r="G17" s="15">
        <v>2008676.93</v>
      </c>
      <c r="H17" s="15">
        <f t="shared" si="1"/>
        <v>284692.59000000008</v>
      </c>
    </row>
    <row r="18" spans="1:8" x14ac:dyDescent="0.2">
      <c r="A18" s="48">
        <v>2500</v>
      </c>
      <c r="B18" s="11" t="s">
        <v>79</v>
      </c>
      <c r="C18" s="15">
        <v>394864.93</v>
      </c>
      <c r="D18" s="15">
        <v>-91316.55</v>
      </c>
      <c r="E18" s="15">
        <f t="shared" si="0"/>
        <v>303548.38</v>
      </c>
      <c r="F18" s="15">
        <v>271984.99</v>
      </c>
      <c r="G18" s="15">
        <v>271984.99</v>
      </c>
      <c r="H18" s="15">
        <f t="shared" si="1"/>
        <v>31563.390000000014</v>
      </c>
    </row>
    <row r="19" spans="1:8" x14ac:dyDescent="0.2">
      <c r="A19" s="48">
        <v>2600</v>
      </c>
      <c r="B19" s="11" t="s">
        <v>80</v>
      </c>
      <c r="C19" s="15">
        <v>1218309.19</v>
      </c>
      <c r="D19" s="15">
        <v>1196.92</v>
      </c>
      <c r="E19" s="15">
        <f t="shared" si="0"/>
        <v>1219506.1099999999</v>
      </c>
      <c r="F19" s="15">
        <v>1204768.8899999999</v>
      </c>
      <c r="G19" s="15">
        <v>1203990.3400000001</v>
      </c>
      <c r="H19" s="15">
        <f t="shared" si="1"/>
        <v>14737.219999999972</v>
      </c>
    </row>
    <row r="20" spans="1:8" x14ac:dyDescent="0.2">
      <c r="A20" s="48">
        <v>2700</v>
      </c>
      <c r="B20" s="11" t="s">
        <v>81</v>
      </c>
      <c r="C20" s="15">
        <v>422263</v>
      </c>
      <c r="D20" s="15">
        <v>-36939.910000000003</v>
      </c>
      <c r="E20" s="15">
        <f t="shared" si="0"/>
        <v>385323.08999999997</v>
      </c>
      <c r="F20" s="15">
        <v>362868.85</v>
      </c>
      <c r="G20" s="15">
        <v>357216.99</v>
      </c>
      <c r="H20" s="15">
        <f t="shared" si="1"/>
        <v>22454.239999999991</v>
      </c>
    </row>
    <row r="21" spans="1:8" x14ac:dyDescent="0.2">
      <c r="A21" s="48">
        <v>2800</v>
      </c>
      <c r="B21" s="11" t="s">
        <v>82</v>
      </c>
      <c r="C21" s="15">
        <v>10350</v>
      </c>
      <c r="D21" s="15">
        <v>-10350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8">
        <v>2900</v>
      </c>
      <c r="B22" s="11" t="s">
        <v>83</v>
      </c>
      <c r="C22" s="15">
        <v>406508.81</v>
      </c>
      <c r="D22" s="15">
        <v>-38946.32</v>
      </c>
      <c r="E22" s="15">
        <f t="shared" si="0"/>
        <v>367562.49</v>
      </c>
      <c r="F22" s="15">
        <v>190715.68</v>
      </c>
      <c r="G22" s="15">
        <v>171513.47</v>
      </c>
      <c r="H22" s="15">
        <f t="shared" si="1"/>
        <v>176846.81</v>
      </c>
    </row>
    <row r="23" spans="1:8" x14ac:dyDescent="0.2">
      <c r="A23" s="47" t="s">
        <v>63</v>
      </c>
      <c r="B23" s="7"/>
      <c r="C23" s="15">
        <f>SUM(C24:C32)</f>
        <v>21195596.210000001</v>
      </c>
      <c r="D23" s="15">
        <f>SUM(D24:D32)</f>
        <v>-430278.29999999993</v>
      </c>
      <c r="E23" s="15">
        <f t="shared" si="0"/>
        <v>20765317.91</v>
      </c>
      <c r="F23" s="15">
        <f>SUM(F24:F32)</f>
        <v>18711082.630000003</v>
      </c>
      <c r="G23" s="15">
        <f>SUM(G24:G32)</f>
        <v>17257801.710000001</v>
      </c>
      <c r="H23" s="15">
        <f t="shared" si="1"/>
        <v>2054235.2799999975</v>
      </c>
    </row>
    <row r="24" spans="1:8" x14ac:dyDescent="0.2">
      <c r="A24" s="48">
        <v>3100</v>
      </c>
      <c r="B24" s="11" t="s">
        <v>84</v>
      </c>
      <c r="C24" s="15">
        <v>10525471.039999999</v>
      </c>
      <c r="D24" s="15">
        <v>-1816806.14</v>
      </c>
      <c r="E24" s="15">
        <f t="shared" si="0"/>
        <v>8708664.8999999985</v>
      </c>
      <c r="F24" s="15">
        <v>8285161.7699999996</v>
      </c>
      <c r="G24" s="15">
        <v>7967758.3399999999</v>
      </c>
      <c r="H24" s="15">
        <f t="shared" si="1"/>
        <v>423503.12999999896</v>
      </c>
    </row>
    <row r="25" spans="1:8" x14ac:dyDescent="0.2">
      <c r="A25" s="48">
        <v>3200</v>
      </c>
      <c r="B25" s="11" t="s">
        <v>85</v>
      </c>
      <c r="C25" s="15">
        <v>148102.63</v>
      </c>
      <c r="D25" s="15">
        <v>-2090</v>
      </c>
      <c r="E25" s="15">
        <f t="shared" si="0"/>
        <v>146012.63</v>
      </c>
      <c r="F25" s="15">
        <v>107283.35</v>
      </c>
      <c r="G25" s="15">
        <v>92863.35</v>
      </c>
      <c r="H25" s="15">
        <f t="shared" si="1"/>
        <v>38729.279999999999</v>
      </c>
    </row>
    <row r="26" spans="1:8" x14ac:dyDescent="0.2">
      <c r="A26" s="48">
        <v>3300</v>
      </c>
      <c r="B26" s="11" t="s">
        <v>86</v>
      </c>
      <c r="C26" s="15">
        <v>1266286.8500000001</v>
      </c>
      <c r="D26" s="15">
        <v>954464.86</v>
      </c>
      <c r="E26" s="15">
        <f t="shared" si="0"/>
        <v>2220751.71</v>
      </c>
      <c r="F26" s="15">
        <v>1936556.39</v>
      </c>
      <c r="G26" s="15">
        <v>1858141.39</v>
      </c>
      <c r="H26" s="15">
        <f t="shared" si="1"/>
        <v>284195.32000000007</v>
      </c>
    </row>
    <row r="27" spans="1:8" x14ac:dyDescent="0.2">
      <c r="A27" s="48">
        <v>3400</v>
      </c>
      <c r="B27" s="11" t="s">
        <v>87</v>
      </c>
      <c r="C27" s="15">
        <v>213000</v>
      </c>
      <c r="D27" s="15">
        <v>28668.21</v>
      </c>
      <c r="E27" s="15">
        <f t="shared" si="0"/>
        <v>241668.21</v>
      </c>
      <c r="F27" s="15">
        <v>208511.05</v>
      </c>
      <c r="G27" s="15">
        <v>208511.05</v>
      </c>
      <c r="H27" s="15">
        <f t="shared" si="1"/>
        <v>33157.160000000003</v>
      </c>
    </row>
    <row r="28" spans="1:8" x14ac:dyDescent="0.2">
      <c r="A28" s="48">
        <v>3500</v>
      </c>
      <c r="B28" s="11" t="s">
        <v>88</v>
      </c>
      <c r="C28" s="15">
        <v>3973436.19</v>
      </c>
      <c r="D28" s="15">
        <v>1105399.05</v>
      </c>
      <c r="E28" s="15">
        <f t="shared" si="0"/>
        <v>5078835.24</v>
      </c>
      <c r="F28" s="15">
        <v>4848245.72</v>
      </c>
      <c r="G28" s="15">
        <v>4547007.91</v>
      </c>
      <c r="H28" s="15">
        <f t="shared" si="1"/>
        <v>230589.52000000048</v>
      </c>
    </row>
    <row r="29" spans="1:8" x14ac:dyDescent="0.2">
      <c r="A29" s="48">
        <v>3600</v>
      </c>
      <c r="B29" s="11" t="s">
        <v>89</v>
      </c>
      <c r="C29" s="15">
        <v>86581.24</v>
      </c>
      <c r="D29" s="15">
        <v>-55000</v>
      </c>
      <c r="E29" s="15">
        <f t="shared" si="0"/>
        <v>31581.240000000005</v>
      </c>
      <c r="F29" s="15">
        <v>27834.31</v>
      </c>
      <c r="G29" s="15">
        <v>27834.31</v>
      </c>
      <c r="H29" s="15">
        <f t="shared" si="1"/>
        <v>3746.9300000000039</v>
      </c>
    </row>
    <row r="30" spans="1:8" x14ac:dyDescent="0.2">
      <c r="A30" s="48">
        <v>3700</v>
      </c>
      <c r="B30" s="11" t="s">
        <v>90</v>
      </c>
      <c r="C30" s="15">
        <v>36404</v>
      </c>
      <c r="D30" s="15">
        <v>-6389</v>
      </c>
      <c r="E30" s="15">
        <f t="shared" si="0"/>
        <v>30015</v>
      </c>
      <c r="F30" s="15">
        <v>25878.94</v>
      </c>
      <c r="G30" s="15">
        <v>23055.26</v>
      </c>
      <c r="H30" s="15">
        <f t="shared" si="1"/>
        <v>4136.0600000000013</v>
      </c>
    </row>
    <row r="31" spans="1:8" x14ac:dyDescent="0.2">
      <c r="A31" s="48">
        <v>3800</v>
      </c>
      <c r="B31" s="11" t="s">
        <v>91</v>
      </c>
      <c r="C31" s="15">
        <v>94822.53</v>
      </c>
      <c r="D31" s="15">
        <v>-43266</v>
      </c>
      <c r="E31" s="15">
        <f t="shared" si="0"/>
        <v>51556.53</v>
      </c>
      <c r="F31" s="15">
        <v>40685.730000000003</v>
      </c>
      <c r="G31" s="15">
        <v>40175.730000000003</v>
      </c>
      <c r="H31" s="15">
        <f t="shared" si="1"/>
        <v>10870.799999999996</v>
      </c>
    </row>
    <row r="32" spans="1:8" x14ac:dyDescent="0.2">
      <c r="A32" s="48">
        <v>3900</v>
      </c>
      <c r="B32" s="11" t="s">
        <v>19</v>
      </c>
      <c r="C32" s="15">
        <v>4851491.7300000004</v>
      </c>
      <c r="D32" s="15">
        <v>-595259.28</v>
      </c>
      <c r="E32" s="15">
        <f t="shared" si="0"/>
        <v>4256232.45</v>
      </c>
      <c r="F32" s="15">
        <v>3230925.37</v>
      </c>
      <c r="G32" s="15">
        <v>2492454.37</v>
      </c>
      <c r="H32" s="15">
        <f t="shared" si="1"/>
        <v>1025307.0800000001</v>
      </c>
    </row>
    <row r="33" spans="1:8" x14ac:dyDescent="0.2">
      <c r="A33" s="47" t="s">
        <v>64</v>
      </c>
      <c r="B33" s="7"/>
      <c r="C33" s="15">
        <f>SUM(C34:C42)</f>
        <v>367900</v>
      </c>
      <c r="D33" s="15">
        <f>SUM(D34:D42)</f>
        <v>19861.8</v>
      </c>
      <c r="E33" s="15">
        <f t="shared" si="0"/>
        <v>387761.8</v>
      </c>
      <c r="F33" s="15">
        <f>SUM(F34:F42)</f>
        <v>376561.8</v>
      </c>
      <c r="G33" s="15">
        <f>SUM(G34:G42)</f>
        <v>376561.8</v>
      </c>
      <c r="H33" s="15">
        <f t="shared" si="1"/>
        <v>11200</v>
      </c>
    </row>
    <row r="34" spans="1:8" x14ac:dyDescent="0.2">
      <c r="A34" s="48">
        <v>4100</v>
      </c>
      <c r="B34" s="11" t="s">
        <v>92</v>
      </c>
      <c r="C34" s="15">
        <v>24000</v>
      </c>
      <c r="D34" s="15">
        <v>0</v>
      </c>
      <c r="E34" s="15">
        <f t="shared" si="0"/>
        <v>24000</v>
      </c>
      <c r="F34" s="15">
        <v>24000</v>
      </c>
      <c r="G34" s="15">
        <v>24000</v>
      </c>
      <c r="H34" s="15">
        <f t="shared" si="1"/>
        <v>0</v>
      </c>
    </row>
    <row r="35" spans="1:8" x14ac:dyDescent="0.2">
      <c r="A35" s="48">
        <v>4200</v>
      </c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8">
        <v>4300</v>
      </c>
      <c r="B36" s="11" t="s">
        <v>94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8">
        <v>4400</v>
      </c>
      <c r="B37" s="11" t="s">
        <v>95</v>
      </c>
      <c r="C37" s="15">
        <v>343900</v>
      </c>
      <c r="D37" s="15">
        <v>19861.8</v>
      </c>
      <c r="E37" s="15">
        <f t="shared" si="0"/>
        <v>363761.8</v>
      </c>
      <c r="F37" s="15">
        <v>352561.8</v>
      </c>
      <c r="G37" s="15">
        <v>352561.8</v>
      </c>
      <c r="H37" s="15">
        <f t="shared" si="1"/>
        <v>11200</v>
      </c>
    </row>
    <row r="38" spans="1:8" x14ac:dyDescent="0.2">
      <c r="A38" s="48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8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8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8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8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7" t="s">
        <v>65</v>
      </c>
      <c r="B43" s="7"/>
      <c r="C43" s="15">
        <f>SUM(C44:C52)</f>
        <v>1982244.1800000002</v>
      </c>
      <c r="D43" s="15">
        <f>SUM(D44:D52)</f>
        <v>2444087.9</v>
      </c>
      <c r="E43" s="15">
        <f t="shared" si="0"/>
        <v>4426332.08</v>
      </c>
      <c r="F43" s="15">
        <f>SUM(F44:F52)</f>
        <v>3780250.5</v>
      </c>
      <c r="G43" s="15">
        <f>SUM(G44:G52)</f>
        <v>2886657.65</v>
      </c>
      <c r="H43" s="15">
        <f t="shared" si="1"/>
        <v>646081.58000000007</v>
      </c>
    </row>
    <row r="44" spans="1:8" x14ac:dyDescent="0.2">
      <c r="A44" s="48">
        <v>5100</v>
      </c>
      <c r="B44" s="11" t="s">
        <v>99</v>
      </c>
      <c r="C44" s="15">
        <v>401047</v>
      </c>
      <c r="D44" s="15">
        <v>10618.36</v>
      </c>
      <c r="E44" s="15">
        <f t="shared" si="0"/>
        <v>411665.36</v>
      </c>
      <c r="F44" s="15">
        <v>366575.52</v>
      </c>
      <c r="G44" s="15">
        <v>366575.52</v>
      </c>
      <c r="H44" s="15">
        <f t="shared" si="1"/>
        <v>45089.839999999967</v>
      </c>
    </row>
    <row r="45" spans="1:8" x14ac:dyDescent="0.2">
      <c r="A45" s="48">
        <v>5200</v>
      </c>
      <c r="B45" s="11" t="s">
        <v>100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8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8">
        <v>5400</v>
      </c>
      <c r="B47" s="11" t="s">
        <v>102</v>
      </c>
      <c r="C47" s="15">
        <v>1045500</v>
      </c>
      <c r="D47" s="15">
        <v>819174.63</v>
      </c>
      <c r="E47" s="15">
        <f t="shared" si="0"/>
        <v>1864674.63</v>
      </c>
      <c r="F47" s="15">
        <v>1562738.81</v>
      </c>
      <c r="G47" s="15">
        <v>1562738.81</v>
      </c>
      <c r="H47" s="15">
        <f t="shared" si="1"/>
        <v>301935.81999999983</v>
      </c>
    </row>
    <row r="48" spans="1:8" x14ac:dyDescent="0.2">
      <c r="A48" s="48">
        <v>5500</v>
      </c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8">
        <v>5600</v>
      </c>
      <c r="B49" s="11" t="s">
        <v>104</v>
      </c>
      <c r="C49" s="15">
        <v>535697.18000000005</v>
      </c>
      <c r="D49" s="15">
        <v>1114294.9099999999</v>
      </c>
      <c r="E49" s="15">
        <f t="shared" si="0"/>
        <v>1649992.0899999999</v>
      </c>
      <c r="F49" s="15">
        <v>1350936.17</v>
      </c>
      <c r="G49" s="15">
        <v>827343.32</v>
      </c>
      <c r="H49" s="15">
        <f t="shared" si="1"/>
        <v>299055.91999999993</v>
      </c>
    </row>
    <row r="50" spans="1:8" x14ac:dyDescent="0.2">
      <c r="A50" s="48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8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8">
        <v>5900</v>
      </c>
      <c r="B52" s="11" t="s">
        <v>107</v>
      </c>
      <c r="C52" s="15">
        <v>0</v>
      </c>
      <c r="D52" s="15">
        <v>500000</v>
      </c>
      <c r="E52" s="15">
        <f t="shared" si="0"/>
        <v>500000</v>
      </c>
      <c r="F52" s="15">
        <v>500000</v>
      </c>
      <c r="G52" s="15">
        <v>130000</v>
      </c>
      <c r="H52" s="15">
        <f t="shared" si="1"/>
        <v>0</v>
      </c>
    </row>
    <row r="53" spans="1:8" x14ac:dyDescent="0.2">
      <c r="A53" s="47" t="s">
        <v>66</v>
      </c>
      <c r="B53" s="7"/>
      <c r="C53" s="15">
        <f>SUM(C54:C56)</f>
        <v>376964.37</v>
      </c>
      <c r="D53" s="15">
        <f>SUM(D54:D56)</f>
        <v>-376964.37</v>
      </c>
      <c r="E53" s="15">
        <f t="shared" si="0"/>
        <v>0</v>
      </c>
      <c r="F53" s="15">
        <f>SUM(F54:F56)</f>
        <v>0</v>
      </c>
      <c r="G53" s="15">
        <f>SUM(G54:G56)</f>
        <v>0</v>
      </c>
      <c r="H53" s="15">
        <f t="shared" si="1"/>
        <v>0</v>
      </c>
    </row>
    <row r="54" spans="1:8" x14ac:dyDescent="0.2">
      <c r="A54" s="48">
        <v>6100</v>
      </c>
      <c r="B54" s="11" t="s">
        <v>108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8">
        <v>6200</v>
      </c>
      <c r="B55" s="11" t="s">
        <v>109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8">
        <v>6300</v>
      </c>
      <c r="B56" s="11" t="s">
        <v>110</v>
      </c>
      <c r="C56" s="15">
        <v>376964.37</v>
      </c>
      <c r="D56" s="15">
        <v>-376964.37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7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8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8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8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8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8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8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8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7" t="s">
        <v>68</v>
      </c>
      <c r="B65" s="7"/>
      <c r="C65" s="15">
        <f>SUM(C66:C68)</f>
        <v>0</v>
      </c>
      <c r="D65" s="15">
        <f>SUM(D66:D68)</f>
        <v>250000</v>
      </c>
      <c r="E65" s="15">
        <f t="shared" si="0"/>
        <v>250000</v>
      </c>
      <c r="F65" s="15">
        <f>SUM(F66:F68)</f>
        <v>215187.33</v>
      </c>
      <c r="G65" s="15">
        <f>SUM(G66:G68)</f>
        <v>214112.33</v>
      </c>
      <c r="H65" s="15">
        <f t="shared" si="1"/>
        <v>34812.670000000013</v>
      </c>
    </row>
    <row r="66" spans="1:8" x14ac:dyDescent="0.2">
      <c r="A66" s="48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8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8">
        <v>8500</v>
      </c>
      <c r="B68" s="11" t="s">
        <v>40</v>
      </c>
      <c r="C68" s="15">
        <v>0</v>
      </c>
      <c r="D68" s="15">
        <v>250000</v>
      </c>
      <c r="E68" s="15">
        <f t="shared" si="0"/>
        <v>250000</v>
      </c>
      <c r="F68" s="15">
        <v>215187.33</v>
      </c>
      <c r="G68" s="15">
        <v>214112.33</v>
      </c>
      <c r="H68" s="15">
        <f t="shared" si="1"/>
        <v>34812.670000000013</v>
      </c>
    </row>
    <row r="69" spans="1:8" x14ac:dyDescent="0.2">
      <c r="A69" s="47" t="s">
        <v>69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8">
        <v>9100</v>
      </c>
      <c r="B70" s="11" t="s">
        <v>118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8">
        <v>9200</v>
      </c>
      <c r="B71" s="11" t="s">
        <v>119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8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8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8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8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8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55659198.659999996</v>
      </c>
      <c r="D77" s="17">
        <f t="shared" si="4"/>
        <v>3410601</v>
      </c>
      <c r="E77" s="17">
        <f t="shared" si="4"/>
        <v>59069799.659999996</v>
      </c>
      <c r="F77" s="17">
        <f t="shared" si="4"/>
        <v>51943229.579999998</v>
      </c>
      <c r="G77" s="17">
        <f t="shared" si="4"/>
        <v>49533087.18999999</v>
      </c>
      <c r="H77" s="17">
        <f t="shared" si="4"/>
        <v>7126570.0800000047</v>
      </c>
    </row>
    <row r="78" spans="1:8" x14ac:dyDescent="0.2">
      <c r="A78" s="67" t="s">
        <v>143</v>
      </c>
      <c r="B78" s="67"/>
      <c r="C78" s="67"/>
      <c r="D78" s="67"/>
      <c r="E78" s="67"/>
      <c r="F78" s="67"/>
      <c r="G78" s="67"/>
    </row>
    <row r="79" spans="1:8" x14ac:dyDescent="0.2">
      <c r="A79" s="51"/>
      <c r="B79" s="51"/>
      <c r="C79" s="51"/>
      <c r="D79" s="51"/>
      <c r="E79" s="51"/>
      <c r="F79" s="51"/>
      <c r="G79" s="51"/>
    </row>
    <row r="80" spans="1:8" x14ac:dyDescent="0.2">
      <c r="A80" s="51"/>
      <c r="B80" s="51"/>
      <c r="C80" s="51"/>
      <c r="D80" s="51"/>
      <c r="E80" s="51"/>
      <c r="F80" s="51"/>
      <c r="G80" s="51"/>
    </row>
    <row r="81" spans="1:7" x14ac:dyDescent="0.2">
      <c r="A81" s="51"/>
      <c r="B81" s="51"/>
      <c r="C81" s="51"/>
      <c r="D81" s="51"/>
      <c r="E81" s="51"/>
      <c r="F81" s="51"/>
      <c r="G81" s="51"/>
    </row>
    <row r="82" spans="1:7" x14ac:dyDescent="0.2">
      <c r="A82" s="51"/>
      <c r="B82" s="51"/>
      <c r="C82" s="51"/>
      <c r="D82" s="51"/>
      <c r="E82" s="51"/>
      <c r="F82" s="51"/>
      <c r="G82" s="51"/>
    </row>
    <row r="83" spans="1:7" x14ac:dyDescent="0.2">
      <c r="A83" s="51"/>
      <c r="B83" s="51"/>
      <c r="C83" s="51"/>
      <c r="D83" s="51"/>
      <c r="E83" s="51"/>
      <c r="F83" s="51"/>
      <c r="G83" s="51"/>
    </row>
    <row r="84" spans="1:7" x14ac:dyDescent="0.2">
      <c r="A84" s="51"/>
      <c r="B84" s="51"/>
      <c r="C84" s="51"/>
      <c r="D84" s="51"/>
      <c r="E84" s="51"/>
      <c r="F84" s="51"/>
      <c r="G84" s="51"/>
    </row>
    <row r="85" spans="1:7" x14ac:dyDescent="0.2">
      <c r="A85" s="51"/>
      <c r="B85" s="51"/>
      <c r="C85" s="51"/>
      <c r="D85" s="51"/>
      <c r="E85" s="51"/>
      <c r="F85" s="51"/>
      <c r="G85" s="51"/>
    </row>
    <row r="86" spans="1:7" x14ac:dyDescent="0.2">
      <c r="A86" s="51"/>
      <c r="B86" s="51"/>
      <c r="C86" s="51"/>
      <c r="D86" s="51"/>
      <c r="E86" s="51"/>
      <c r="F86" s="51"/>
      <c r="G86" s="51"/>
    </row>
    <row r="87" spans="1:7" x14ac:dyDescent="0.2">
      <c r="A87" s="51"/>
      <c r="B87" s="51"/>
      <c r="C87" s="51"/>
      <c r="D87" s="51"/>
      <c r="E87" s="51"/>
      <c r="F87" s="51"/>
      <c r="G87" s="51"/>
    </row>
    <row r="88" spans="1:7" x14ac:dyDescent="0.2">
      <c r="A88" s="51"/>
      <c r="B88" s="51"/>
      <c r="C88" s="51"/>
      <c r="D88" s="51"/>
      <c r="E88" s="51"/>
      <c r="F88" s="51"/>
      <c r="G88" s="51"/>
    </row>
    <row r="91" spans="1:7" x14ac:dyDescent="0.2">
      <c r="B91" s="52" t="s">
        <v>144</v>
      </c>
      <c r="E91" s="54" t="s">
        <v>145</v>
      </c>
      <c r="F91" s="54"/>
      <c r="G91" s="54"/>
    </row>
    <row r="92" spans="1:7" ht="22.5" x14ac:dyDescent="0.2">
      <c r="B92" s="53" t="s">
        <v>146</v>
      </c>
      <c r="E92" s="55" t="s">
        <v>147</v>
      </c>
      <c r="F92" s="55"/>
      <c r="G92" s="55"/>
    </row>
  </sheetData>
  <sheetProtection formatCells="0" formatColumns="0" formatRows="0" autoFilter="0"/>
  <mergeCells count="7">
    <mergeCell ref="E91:G91"/>
    <mergeCell ref="E92:G92"/>
    <mergeCell ref="A1:H1"/>
    <mergeCell ref="C2:G2"/>
    <mergeCell ref="H2:H3"/>
    <mergeCell ref="A2:B4"/>
    <mergeCell ref="A78:G78"/>
  </mergeCells>
  <printOptions horizontalCentered="1"/>
  <pageMargins left="0.70866141732283472" right="0.70866141732283472" top="0.74803149606299213" bottom="0.74803149606299213" header="0.31496062992125984" footer="0.31496062992125984"/>
  <pageSetup scale="8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showGridLines="0" zoomScaleNormal="100" workbookViewId="0">
      <selection activeCell="A32" sqref="A1:H32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6" t="s">
        <v>129</v>
      </c>
      <c r="B1" s="57"/>
      <c r="C1" s="57"/>
      <c r="D1" s="57"/>
      <c r="E1" s="57"/>
      <c r="F1" s="57"/>
      <c r="G1" s="57"/>
      <c r="H1" s="58"/>
    </row>
    <row r="2" spans="1:8" x14ac:dyDescent="0.2">
      <c r="A2" s="61" t="s">
        <v>54</v>
      </c>
      <c r="B2" s="62"/>
      <c r="C2" s="56" t="s">
        <v>60</v>
      </c>
      <c r="D2" s="57"/>
      <c r="E2" s="57"/>
      <c r="F2" s="57"/>
      <c r="G2" s="58"/>
      <c r="H2" s="59" t="s">
        <v>59</v>
      </c>
    </row>
    <row r="3" spans="1:8" ht="24.95" customHeight="1" x14ac:dyDescent="0.2">
      <c r="A3" s="63"/>
      <c r="B3" s="6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0"/>
    </row>
    <row r="4" spans="1:8" x14ac:dyDescent="0.2">
      <c r="A4" s="65"/>
      <c r="B4" s="6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49">
        <v>53299990.109999999</v>
      </c>
      <c r="D6" s="49">
        <v>1093477.47</v>
      </c>
      <c r="E6" s="49">
        <f>C6+D6</f>
        <v>54393467.579999998</v>
      </c>
      <c r="F6" s="49">
        <v>47947791.75</v>
      </c>
      <c r="G6" s="49">
        <v>46432317.210000001</v>
      </c>
      <c r="H6" s="49">
        <f>E6-F6</f>
        <v>6445675.8299999982</v>
      </c>
    </row>
    <row r="7" spans="1:8" x14ac:dyDescent="0.2">
      <c r="A7" s="5"/>
      <c r="B7" s="18"/>
      <c r="C7" s="49"/>
      <c r="D7" s="49"/>
      <c r="E7" s="49"/>
      <c r="F7" s="49"/>
      <c r="G7" s="49"/>
      <c r="H7" s="49"/>
    </row>
    <row r="8" spans="1:8" x14ac:dyDescent="0.2">
      <c r="A8" s="5"/>
      <c r="B8" s="18" t="s">
        <v>1</v>
      </c>
      <c r="C8" s="49">
        <v>2359208.5499999998</v>
      </c>
      <c r="D8" s="49">
        <v>2317123.5299999998</v>
      </c>
      <c r="E8" s="49">
        <f>C8+D8</f>
        <v>4676332.08</v>
      </c>
      <c r="F8" s="49">
        <v>3995437.83</v>
      </c>
      <c r="G8" s="49">
        <v>3100769.98</v>
      </c>
      <c r="H8" s="49">
        <f>E8-F8</f>
        <v>680894.25</v>
      </c>
    </row>
    <row r="9" spans="1:8" x14ac:dyDescent="0.2">
      <c r="A9" s="5"/>
      <c r="B9" s="18"/>
      <c r="C9" s="49"/>
      <c r="D9" s="49"/>
      <c r="E9" s="49"/>
      <c r="F9" s="49"/>
      <c r="G9" s="49"/>
      <c r="H9" s="49"/>
    </row>
    <row r="10" spans="1:8" x14ac:dyDescent="0.2">
      <c r="A10" s="5"/>
      <c r="B10" s="18" t="s">
        <v>2</v>
      </c>
      <c r="C10" s="49">
        <v>0</v>
      </c>
      <c r="D10" s="49">
        <v>0</v>
      </c>
      <c r="E10" s="49">
        <f>C10+D10</f>
        <v>0</v>
      </c>
      <c r="F10" s="49">
        <v>0</v>
      </c>
      <c r="G10" s="49">
        <v>0</v>
      </c>
      <c r="H10" s="49">
        <f>E10-F10</f>
        <v>0</v>
      </c>
    </row>
    <row r="11" spans="1:8" x14ac:dyDescent="0.2">
      <c r="A11" s="5"/>
      <c r="B11" s="18"/>
      <c r="C11" s="49"/>
      <c r="D11" s="49"/>
      <c r="E11" s="49"/>
      <c r="F11" s="49"/>
      <c r="G11" s="49"/>
      <c r="H11" s="49"/>
    </row>
    <row r="12" spans="1:8" x14ac:dyDescent="0.2">
      <c r="A12" s="5"/>
      <c r="B12" s="18" t="s">
        <v>41</v>
      </c>
      <c r="C12" s="49">
        <v>0</v>
      </c>
      <c r="D12" s="49">
        <v>0</v>
      </c>
      <c r="E12" s="49">
        <f>C12+D12</f>
        <v>0</v>
      </c>
      <c r="F12" s="49">
        <v>0</v>
      </c>
      <c r="G12" s="49">
        <v>0</v>
      </c>
      <c r="H12" s="49">
        <f>E12-F12</f>
        <v>0</v>
      </c>
    </row>
    <row r="13" spans="1:8" x14ac:dyDescent="0.2">
      <c r="A13" s="5"/>
      <c r="B13" s="18"/>
      <c r="C13" s="49"/>
      <c r="D13" s="49"/>
      <c r="E13" s="49"/>
      <c r="F13" s="49"/>
      <c r="G13" s="49"/>
      <c r="H13" s="49"/>
    </row>
    <row r="14" spans="1:8" x14ac:dyDescent="0.2">
      <c r="A14" s="5"/>
      <c r="B14" s="18" t="s">
        <v>38</v>
      </c>
      <c r="C14" s="49">
        <v>0</v>
      </c>
      <c r="D14" s="49">
        <v>0</v>
      </c>
      <c r="E14" s="49">
        <f>C14+D14</f>
        <v>0</v>
      </c>
      <c r="F14" s="49">
        <v>0</v>
      </c>
      <c r="G14" s="49">
        <v>0</v>
      </c>
      <c r="H14" s="49">
        <f>E14-F14</f>
        <v>0</v>
      </c>
    </row>
    <row r="15" spans="1:8" x14ac:dyDescent="0.2">
      <c r="A15" s="6"/>
      <c r="B15" s="19"/>
      <c r="C15" s="50"/>
      <c r="D15" s="50"/>
      <c r="E15" s="50"/>
      <c r="F15" s="50"/>
      <c r="G15" s="50"/>
      <c r="H15" s="50"/>
    </row>
    <row r="16" spans="1:8" x14ac:dyDescent="0.2">
      <c r="A16" s="20"/>
      <c r="B16" s="13" t="s">
        <v>53</v>
      </c>
      <c r="C16" s="17">
        <f>SUM(C6+C8+C10+C12+C14)</f>
        <v>55659198.659999996</v>
      </c>
      <c r="D16" s="17">
        <f>SUM(D6+D8+D10+D12+D14)</f>
        <v>3410601</v>
      </c>
      <c r="E16" s="17">
        <f>SUM(E6+E8+E10+E12+E14)</f>
        <v>59069799.659999996</v>
      </c>
      <c r="F16" s="17">
        <f t="shared" ref="F16:H16" si="0">SUM(F6+F8+F10+F12+F14)</f>
        <v>51943229.579999998</v>
      </c>
      <c r="G16" s="17">
        <f t="shared" si="0"/>
        <v>49533087.189999998</v>
      </c>
      <c r="H16" s="17">
        <f t="shared" si="0"/>
        <v>7126570.0799999982</v>
      </c>
    </row>
    <row r="17" spans="1:7" x14ac:dyDescent="0.2">
      <c r="A17" s="67" t="s">
        <v>143</v>
      </c>
      <c r="B17" s="67"/>
      <c r="C17" s="67"/>
      <c r="D17" s="67"/>
      <c r="E17" s="67"/>
      <c r="F17" s="67"/>
      <c r="G17" s="67"/>
    </row>
    <row r="18" spans="1:7" x14ac:dyDescent="0.2">
      <c r="A18" s="51"/>
      <c r="B18" s="51"/>
      <c r="C18" s="51"/>
      <c r="D18" s="51"/>
      <c r="E18" s="51"/>
      <c r="F18" s="51"/>
      <c r="G18" s="51"/>
    </row>
    <row r="19" spans="1:7" x14ac:dyDescent="0.2">
      <c r="A19" s="51"/>
      <c r="B19" s="51"/>
      <c r="C19" s="51"/>
      <c r="D19" s="51"/>
      <c r="E19" s="51"/>
      <c r="F19" s="51"/>
      <c r="G19" s="51"/>
    </row>
    <row r="20" spans="1:7" x14ac:dyDescent="0.2">
      <c r="A20" s="51"/>
      <c r="B20" s="51"/>
      <c r="C20" s="51"/>
      <c r="D20" s="51"/>
      <c r="E20" s="51"/>
      <c r="F20" s="51"/>
      <c r="G20" s="51"/>
    </row>
    <row r="21" spans="1:7" x14ac:dyDescent="0.2">
      <c r="A21" s="51"/>
      <c r="B21" s="51"/>
      <c r="C21" s="51"/>
      <c r="D21" s="51"/>
      <c r="E21" s="51"/>
      <c r="F21" s="51"/>
      <c r="G21" s="51"/>
    </row>
    <row r="22" spans="1:7" x14ac:dyDescent="0.2">
      <c r="A22" s="51"/>
      <c r="B22" s="51"/>
      <c r="C22" s="51"/>
      <c r="D22" s="51"/>
      <c r="E22" s="51"/>
      <c r="F22" s="51"/>
      <c r="G22" s="51"/>
    </row>
    <row r="23" spans="1:7" x14ac:dyDescent="0.2">
      <c r="A23" s="51"/>
      <c r="B23" s="51"/>
      <c r="C23" s="51"/>
      <c r="D23" s="51"/>
      <c r="E23" s="51"/>
      <c r="F23" s="51"/>
      <c r="G23" s="51"/>
    </row>
    <row r="24" spans="1:7" x14ac:dyDescent="0.2">
      <c r="A24" s="51"/>
      <c r="B24" s="51"/>
      <c r="C24" s="51"/>
      <c r="D24" s="51"/>
      <c r="E24" s="51"/>
      <c r="F24" s="51"/>
      <c r="G24" s="51"/>
    </row>
    <row r="25" spans="1:7" x14ac:dyDescent="0.2">
      <c r="A25" s="51"/>
      <c r="B25" s="51"/>
      <c r="C25" s="51"/>
      <c r="D25" s="51"/>
      <c r="E25" s="51"/>
      <c r="F25" s="51"/>
      <c r="G25" s="51"/>
    </row>
    <row r="26" spans="1:7" x14ac:dyDescent="0.2">
      <c r="A26" s="51"/>
      <c r="B26" s="51"/>
      <c r="C26" s="51"/>
      <c r="D26" s="51"/>
      <c r="E26" s="51"/>
      <c r="F26" s="51"/>
      <c r="G26" s="51"/>
    </row>
    <row r="27" spans="1:7" x14ac:dyDescent="0.2">
      <c r="A27" s="51"/>
      <c r="B27" s="51"/>
      <c r="C27" s="51"/>
      <c r="D27" s="51"/>
      <c r="E27" s="51"/>
      <c r="F27" s="51"/>
      <c r="G27" s="51"/>
    </row>
    <row r="30" spans="1:7" x14ac:dyDescent="0.2">
      <c r="B30" s="52" t="s">
        <v>144</v>
      </c>
      <c r="E30" s="54" t="s">
        <v>145</v>
      </c>
      <c r="F30" s="54"/>
      <c r="G30" s="54"/>
    </row>
    <row r="31" spans="1:7" ht="22.5" x14ac:dyDescent="0.2">
      <c r="B31" s="53" t="s">
        <v>146</v>
      </c>
      <c r="E31" s="55" t="s">
        <v>147</v>
      </c>
      <c r="F31" s="55"/>
      <c r="G31" s="55"/>
    </row>
  </sheetData>
  <sheetProtection formatCells="0" formatColumns="0" formatRows="0" autoFilter="0"/>
  <mergeCells count="7">
    <mergeCell ref="E30:G30"/>
    <mergeCell ref="E31:G31"/>
    <mergeCell ref="A1:H1"/>
    <mergeCell ref="C2:G2"/>
    <mergeCell ref="H2:H3"/>
    <mergeCell ref="A2:B4"/>
    <mergeCell ref="A17:G17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9"/>
  <sheetViews>
    <sheetView showGridLines="0" workbookViewId="0">
      <selection activeCell="A79" sqref="A1:H79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6" t="s">
        <v>139</v>
      </c>
      <c r="B1" s="57"/>
      <c r="C1" s="57"/>
      <c r="D1" s="57"/>
      <c r="E1" s="57"/>
      <c r="F1" s="57"/>
      <c r="G1" s="57"/>
      <c r="H1" s="58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61" t="s">
        <v>54</v>
      </c>
      <c r="B3" s="62"/>
      <c r="C3" s="56" t="s">
        <v>60</v>
      </c>
      <c r="D3" s="57"/>
      <c r="E3" s="57"/>
      <c r="F3" s="57"/>
      <c r="G3" s="58"/>
      <c r="H3" s="59" t="s">
        <v>59</v>
      </c>
    </row>
    <row r="4" spans="1:8" ht="24.95" customHeight="1" x14ac:dyDescent="0.2">
      <c r="A4" s="63"/>
      <c r="B4" s="64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60"/>
    </row>
    <row r="5" spans="1:8" x14ac:dyDescent="0.2">
      <c r="A5" s="65"/>
      <c r="B5" s="66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1782761.12</v>
      </c>
      <c r="D7" s="15">
        <v>-2938.2</v>
      </c>
      <c r="E7" s="15">
        <f>C7+D7</f>
        <v>1779822.9200000002</v>
      </c>
      <c r="F7" s="15">
        <v>1562356.04</v>
      </c>
      <c r="G7" s="15">
        <v>1562356.04</v>
      </c>
      <c r="H7" s="15">
        <f>E7-F7</f>
        <v>217466.88000000012</v>
      </c>
    </row>
    <row r="8" spans="1:8" x14ac:dyDescent="0.2">
      <c r="A8" s="4" t="s">
        <v>131</v>
      </c>
      <c r="B8" s="22"/>
      <c r="C8" s="15">
        <v>700186.26</v>
      </c>
      <c r="D8" s="15">
        <v>-35912.370000000003</v>
      </c>
      <c r="E8" s="15">
        <f t="shared" ref="E8:E13" si="0">C8+D8</f>
        <v>664273.89</v>
      </c>
      <c r="F8" s="15">
        <v>584666.93000000005</v>
      </c>
      <c r="G8" s="15">
        <v>584156.93000000005</v>
      </c>
      <c r="H8" s="15">
        <f t="shared" ref="H8:H13" si="1">E8-F8</f>
        <v>79606.959999999963</v>
      </c>
    </row>
    <row r="9" spans="1:8" x14ac:dyDescent="0.2">
      <c r="A9" s="4" t="s">
        <v>132</v>
      </c>
      <c r="B9" s="22"/>
      <c r="C9" s="15">
        <v>8944315.2400000002</v>
      </c>
      <c r="D9" s="15">
        <v>990882.44</v>
      </c>
      <c r="E9" s="15">
        <f t="shared" si="0"/>
        <v>9935197.6799999997</v>
      </c>
      <c r="F9" s="15">
        <v>8006604.7800000003</v>
      </c>
      <c r="G9" s="15">
        <v>7923044.6399999997</v>
      </c>
      <c r="H9" s="15">
        <f t="shared" si="1"/>
        <v>1928592.8999999994</v>
      </c>
    </row>
    <row r="10" spans="1:8" x14ac:dyDescent="0.2">
      <c r="A10" s="4" t="s">
        <v>133</v>
      </c>
      <c r="B10" s="22"/>
      <c r="C10" s="15">
        <v>8136926.7599999998</v>
      </c>
      <c r="D10" s="15">
        <v>442711.57</v>
      </c>
      <c r="E10" s="15">
        <f t="shared" si="0"/>
        <v>8579638.3300000001</v>
      </c>
      <c r="F10" s="15">
        <v>7755511.9699999997</v>
      </c>
      <c r="G10" s="15">
        <v>7383211.9699999997</v>
      </c>
      <c r="H10" s="15">
        <f t="shared" si="1"/>
        <v>824126.36000000034</v>
      </c>
    </row>
    <row r="11" spans="1:8" x14ac:dyDescent="0.2">
      <c r="A11" s="4" t="s">
        <v>134</v>
      </c>
      <c r="B11" s="22"/>
      <c r="C11" s="15">
        <v>3013301.23</v>
      </c>
      <c r="D11" s="15">
        <v>539736.11</v>
      </c>
      <c r="E11" s="15">
        <f t="shared" si="0"/>
        <v>3553037.34</v>
      </c>
      <c r="F11" s="15">
        <v>3243897.51</v>
      </c>
      <c r="G11" s="15">
        <v>3243897.51</v>
      </c>
      <c r="H11" s="15">
        <f t="shared" si="1"/>
        <v>309139.83000000007</v>
      </c>
    </row>
    <row r="12" spans="1:8" x14ac:dyDescent="0.2">
      <c r="A12" s="4" t="s">
        <v>135</v>
      </c>
      <c r="B12" s="22"/>
      <c r="C12" s="15">
        <v>7284197.8300000001</v>
      </c>
      <c r="D12" s="15">
        <v>1765285.11</v>
      </c>
      <c r="E12" s="15">
        <f t="shared" si="0"/>
        <v>9049482.9399999995</v>
      </c>
      <c r="F12" s="15">
        <v>8073893.1100000003</v>
      </c>
      <c r="G12" s="15">
        <v>8023061.3099999996</v>
      </c>
      <c r="H12" s="15">
        <f t="shared" si="1"/>
        <v>975589.82999999914</v>
      </c>
    </row>
    <row r="13" spans="1:8" x14ac:dyDescent="0.2">
      <c r="A13" s="4" t="s">
        <v>136</v>
      </c>
      <c r="B13" s="22"/>
      <c r="C13" s="15">
        <v>2766726.52</v>
      </c>
      <c r="D13" s="15">
        <v>340320.93</v>
      </c>
      <c r="E13" s="15">
        <f t="shared" si="0"/>
        <v>3107047.45</v>
      </c>
      <c r="F13" s="15">
        <v>2809257.81</v>
      </c>
      <c r="G13" s="15">
        <v>2781989.56</v>
      </c>
      <c r="H13" s="15">
        <f t="shared" si="1"/>
        <v>297789.64000000013</v>
      </c>
    </row>
    <row r="14" spans="1:8" x14ac:dyDescent="0.2">
      <c r="A14" s="4" t="s">
        <v>137</v>
      </c>
      <c r="B14" s="22"/>
      <c r="C14" s="15">
        <v>18968517.690000001</v>
      </c>
      <c r="D14" s="15">
        <v>-820699.98</v>
      </c>
      <c r="E14" s="15">
        <f t="shared" ref="E14" si="2">C14+D14</f>
        <v>18147817.710000001</v>
      </c>
      <c r="F14" s="15">
        <v>15975555.99</v>
      </c>
      <c r="G14" s="15">
        <v>14543497.99</v>
      </c>
      <c r="H14" s="15">
        <f t="shared" ref="H14" si="3">E14-F14</f>
        <v>2172261.7200000007</v>
      </c>
    </row>
    <row r="15" spans="1:8" x14ac:dyDescent="0.2">
      <c r="A15" s="4" t="s">
        <v>138</v>
      </c>
      <c r="B15" s="22"/>
      <c r="C15" s="15">
        <v>4062266.01</v>
      </c>
      <c r="D15" s="15">
        <v>191215.39</v>
      </c>
      <c r="E15" s="15">
        <f t="shared" ref="E15" si="4">C15+D15</f>
        <v>4253481.3999999994</v>
      </c>
      <c r="F15" s="15">
        <v>3931485.44</v>
      </c>
      <c r="G15" s="15">
        <v>3487871.24</v>
      </c>
      <c r="H15" s="15">
        <f t="shared" ref="H15" si="5">E15-F15</f>
        <v>321995.9599999995</v>
      </c>
    </row>
    <row r="16" spans="1:8" x14ac:dyDescent="0.2">
      <c r="A16" s="4"/>
      <c r="B16" s="22"/>
      <c r="C16" s="15"/>
      <c r="D16" s="15"/>
      <c r="E16" s="15"/>
      <c r="F16" s="15"/>
      <c r="G16" s="15"/>
      <c r="H16" s="15"/>
    </row>
    <row r="17" spans="1:8" x14ac:dyDescent="0.2">
      <c r="A17" s="4"/>
      <c r="B17" s="25"/>
      <c r="C17" s="16"/>
      <c r="D17" s="16"/>
      <c r="E17" s="16"/>
      <c r="F17" s="16"/>
      <c r="G17" s="16"/>
      <c r="H17" s="16"/>
    </row>
    <row r="18" spans="1:8" x14ac:dyDescent="0.2">
      <c r="A18" s="26"/>
      <c r="B18" s="46" t="s">
        <v>53</v>
      </c>
      <c r="C18" s="23">
        <f t="shared" ref="C18:H18" si="6">SUM(C7:C17)</f>
        <v>55659198.660000004</v>
      </c>
      <c r="D18" s="23">
        <f t="shared" si="6"/>
        <v>3410601.0000000005</v>
      </c>
      <c r="E18" s="23">
        <f t="shared" si="6"/>
        <v>59069799.660000004</v>
      </c>
      <c r="F18" s="23">
        <f t="shared" si="6"/>
        <v>51943229.579999991</v>
      </c>
      <c r="G18" s="23">
        <f t="shared" si="6"/>
        <v>49533087.189999998</v>
      </c>
      <c r="H18" s="23">
        <f t="shared" si="6"/>
        <v>7126570.0799999982</v>
      </c>
    </row>
    <row r="21" spans="1:8" ht="45" customHeight="1" x14ac:dyDescent="0.2">
      <c r="A21" s="56" t="s">
        <v>140</v>
      </c>
      <c r="B21" s="57"/>
      <c r="C21" s="57"/>
      <c r="D21" s="57"/>
      <c r="E21" s="57"/>
      <c r="F21" s="57"/>
      <c r="G21" s="57"/>
      <c r="H21" s="58"/>
    </row>
    <row r="23" spans="1:8" x14ac:dyDescent="0.2">
      <c r="A23" s="61" t="s">
        <v>54</v>
      </c>
      <c r="B23" s="62"/>
      <c r="C23" s="56" t="s">
        <v>60</v>
      </c>
      <c r="D23" s="57"/>
      <c r="E23" s="57"/>
      <c r="F23" s="57"/>
      <c r="G23" s="58"/>
      <c r="H23" s="59" t="s">
        <v>59</v>
      </c>
    </row>
    <row r="24" spans="1:8" ht="22.5" x14ac:dyDescent="0.2">
      <c r="A24" s="63"/>
      <c r="B24" s="64"/>
      <c r="C24" s="9" t="s">
        <v>55</v>
      </c>
      <c r="D24" s="9" t="s">
        <v>125</v>
      </c>
      <c r="E24" s="9" t="s">
        <v>56</v>
      </c>
      <c r="F24" s="9" t="s">
        <v>57</v>
      </c>
      <c r="G24" s="9" t="s">
        <v>58</v>
      </c>
      <c r="H24" s="60"/>
    </row>
    <row r="25" spans="1:8" x14ac:dyDescent="0.2">
      <c r="A25" s="65"/>
      <c r="B25" s="66"/>
      <c r="C25" s="10">
        <v>1</v>
      </c>
      <c r="D25" s="10">
        <v>2</v>
      </c>
      <c r="E25" s="10" t="s">
        <v>126</v>
      </c>
      <c r="F25" s="10">
        <v>4</v>
      </c>
      <c r="G25" s="10">
        <v>5</v>
      </c>
      <c r="H25" s="10" t="s">
        <v>127</v>
      </c>
    </row>
    <row r="26" spans="1:8" x14ac:dyDescent="0.2">
      <c r="A26" s="28"/>
      <c r="B26" s="29"/>
      <c r="C26" s="33"/>
      <c r="D26" s="33"/>
      <c r="E26" s="33"/>
      <c r="F26" s="33"/>
      <c r="G26" s="33"/>
      <c r="H26" s="33"/>
    </row>
    <row r="27" spans="1:8" x14ac:dyDescent="0.2">
      <c r="A27" s="4" t="s">
        <v>8</v>
      </c>
      <c r="B27" s="2"/>
      <c r="C27" s="34">
        <v>0</v>
      </c>
      <c r="D27" s="34">
        <v>0</v>
      </c>
      <c r="E27" s="34">
        <f>C27+D27</f>
        <v>0</v>
      </c>
      <c r="F27" s="34">
        <v>0</v>
      </c>
      <c r="G27" s="34">
        <v>0</v>
      </c>
      <c r="H27" s="34">
        <f>E27-F27</f>
        <v>0</v>
      </c>
    </row>
    <row r="28" spans="1:8" x14ac:dyDescent="0.2">
      <c r="A28" s="4" t="s">
        <v>9</v>
      </c>
      <c r="B28" s="2"/>
      <c r="C28" s="34">
        <v>0</v>
      </c>
      <c r="D28" s="34">
        <v>0</v>
      </c>
      <c r="E28" s="34">
        <f t="shared" ref="E28:E30" si="7">C28+D28</f>
        <v>0</v>
      </c>
      <c r="F28" s="34">
        <v>0</v>
      </c>
      <c r="G28" s="34">
        <v>0</v>
      </c>
      <c r="H28" s="34">
        <f t="shared" ref="H28:H30" si="8">E28-F28</f>
        <v>0</v>
      </c>
    </row>
    <row r="29" spans="1:8" x14ac:dyDescent="0.2">
      <c r="A29" s="4" t="s">
        <v>10</v>
      </c>
      <c r="B29" s="2"/>
      <c r="C29" s="34">
        <v>0</v>
      </c>
      <c r="D29" s="34">
        <v>0</v>
      </c>
      <c r="E29" s="34">
        <f t="shared" si="7"/>
        <v>0</v>
      </c>
      <c r="F29" s="34">
        <v>0</v>
      </c>
      <c r="G29" s="34">
        <v>0</v>
      </c>
      <c r="H29" s="34">
        <f t="shared" si="8"/>
        <v>0</v>
      </c>
    </row>
    <row r="30" spans="1:8" x14ac:dyDescent="0.2">
      <c r="A30" s="4" t="s">
        <v>11</v>
      </c>
      <c r="B30" s="2"/>
      <c r="C30" s="34">
        <v>0</v>
      </c>
      <c r="D30" s="34">
        <v>0</v>
      </c>
      <c r="E30" s="34">
        <f t="shared" si="7"/>
        <v>0</v>
      </c>
      <c r="F30" s="34">
        <v>0</v>
      </c>
      <c r="G30" s="34">
        <v>0</v>
      </c>
      <c r="H30" s="34">
        <f t="shared" si="8"/>
        <v>0</v>
      </c>
    </row>
    <row r="31" spans="1:8" x14ac:dyDescent="0.2">
      <c r="A31" s="4"/>
      <c r="B31" s="2"/>
      <c r="C31" s="35"/>
      <c r="D31" s="35"/>
      <c r="E31" s="35"/>
      <c r="F31" s="35"/>
      <c r="G31" s="35"/>
      <c r="H31" s="35"/>
    </row>
    <row r="32" spans="1:8" x14ac:dyDescent="0.2">
      <c r="A32" s="26"/>
      <c r="B32" s="46" t="s">
        <v>53</v>
      </c>
      <c r="C32" s="23">
        <f>SUM(C27:C31)</f>
        <v>0</v>
      </c>
      <c r="D32" s="23">
        <f>SUM(D27:D31)</f>
        <v>0</v>
      </c>
      <c r="E32" s="23">
        <f>SUM(E27:E30)</f>
        <v>0</v>
      </c>
      <c r="F32" s="23">
        <f>SUM(F27:F30)</f>
        <v>0</v>
      </c>
      <c r="G32" s="23">
        <f>SUM(G27:G30)</f>
        <v>0</v>
      </c>
      <c r="H32" s="23">
        <f>SUM(H27:H30)</f>
        <v>0</v>
      </c>
    </row>
    <row r="45" spans="1:8" ht="45" customHeight="1" x14ac:dyDescent="0.2">
      <c r="A45" s="56" t="s">
        <v>141</v>
      </c>
      <c r="B45" s="57"/>
      <c r="C45" s="57"/>
      <c r="D45" s="57"/>
      <c r="E45" s="57"/>
      <c r="F45" s="57"/>
      <c r="G45" s="57"/>
      <c r="H45" s="58"/>
    </row>
    <row r="46" spans="1:8" x14ac:dyDescent="0.2">
      <c r="A46" s="61" t="s">
        <v>54</v>
      </c>
      <c r="B46" s="62"/>
      <c r="C46" s="56" t="s">
        <v>60</v>
      </c>
      <c r="D46" s="57"/>
      <c r="E46" s="57"/>
      <c r="F46" s="57"/>
      <c r="G46" s="58"/>
      <c r="H46" s="59" t="s">
        <v>59</v>
      </c>
    </row>
    <row r="47" spans="1:8" ht="22.5" x14ac:dyDescent="0.2">
      <c r="A47" s="63"/>
      <c r="B47" s="64"/>
      <c r="C47" s="9" t="s">
        <v>55</v>
      </c>
      <c r="D47" s="9" t="s">
        <v>125</v>
      </c>
      <c r="E47" s="9" t="s">
        <v>56</v>
      </c>
      <c r="F47" s="9" t="s">
        <v>57</v>
      </c>
      <c r="G47" s="9" t="s">
        <v>58</v>
      </c>
      <c r="H47" s="60"/>
    </row>
    <row r="48" spans="1:8" x14ac:dyDescent="0.2">
      <c r="A48" s="65"/>
      <c r="B48" s="66"/>
      <c r="C48" s="10">
        <v>1</v>
      </c>
      <c r="D48" s="10">
        <v>2</v>
      </c>
      <c r="E48" s="10" t="s">
        <v>126</v>
      </c>
      <c r="F48" s="10">
        <v>4</v>
      </c>
      <c r="G48" s="10">
        <v>5</v>
      </c>
      <c r="H48" s="10" t="s">
        <v>127</v>
      </c>
    </row>
    <row r="49" spans="1:8" x14ac:dyDescent="0.2">
      <c r="A49" s="28"/>
      <c r="B49" s="29"/>
      <c r="C49" s="33"/>
      <c r="D49" s="33"/>
      <c r="E49" s="33"/>
      <c r="F49" s="33"/>
      <c r="G49" s="33"/>
      <c r="H49" s="33"/>
    </row>
    <row r="50" spans="1:8" ht="22.5" x14ac:dyDescent="0.2">
      <c r="A50" s="4"/>
      <c r="B50" s="31" t="s">
        <v>13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4"/>
      <c r="B51" s="31"/>
      <c r="C51" s="34"/>
      <c r="D51" s="34"/>
      <c r="E51" s="34"/>
      <c r="F51" s="34"/>
      <c r="G51" s="34"/>
      <c r="H51" s="34"/>
    </row>
    <row r="52" spans="1:8" x14ac:dyDescent="0.2">
      <c r="A52" s="4"/>
      <c r="B52" s="31" t="s">
        <v>12</v>
      </c>
      <c r="C52" s="34">
        <v>0</v>
      </c>
      <c r="D52" s="34">
        <v>0</v>
      </c>
      <c r="E52" s="34">
        <f>C52+D52</f>
        <v>0</v>
      </c>
      <c r="F52" s="34">
        <v>0</v>
      </c>
      <c r="G52" s="34">
        <v>0</v>
      </c>
      <c r="H52" s="34">
        <f>E52-F52</f>
        <v>0</v>
      </c>
    </row>
    <row r="53" spans="1:8" x14ac:dyDescent="0.2">
      <c r="A53" s="4"/>
      <c r="B53" s="31"/>
      <c r="C53" s="34"/>
      <c r="D53" s="34"/>
      <c r="E53" s="34"/>
      <c r="F53" s="34"/>
      <c r="G53" s="34"/>
      <c r="H53" s="34"/>
    </row>
    <row r="54" spans="1:8" ht="22.5" x14ac:dyDescent="0.2">
      <c r="A54" s="4"/>
      <c r="B54" s="31" t="s">
        <v>14</v>
      </c>
      <c r="C54" s="34">
        <v>0</v>
      </c>
      <c r="D54" s="34">
        <v>0</v>
      </c>
      <c r="E54" s="34">
        <f>C54+D54</f>
        <v>0</v>
      </c>
      <c r="F54" s="34">
        <v>0</v>
      </c>
      <c r="G54" s="34">
        <v>0</v>
      </c>
      <c r="H54" s="34">
        <f>E54-F54</f>
        <v>0</v>
      </c>
    </row>
    <row r="55" spans="1:8" x14ac:dyDescent="0.2">
      <c r="A55" s="4"/>
      <c r="B55" s="31"/>
      <c r="C55" s="34"/>
      <c r="D55" s="34"/>
      <c r="E55" s="34"/>
      <c r="F55" s="34"/>
      <c r="G55" s="34"/>
      <c r="H55" s="34"/>
    </row>
    <row r="56" spans="1:8" ht="22.5" x14ac:dyDescent="0.2">
      <c r="A56" s="4"/>
      <c r="B56" s="31" t="s">
        <v>26</v>
      </c>
      <c r="C56" s="34">
        <v>0</v>
      </c>
      <c r="D56" s="34">
        <v>0</v>
      </c>
      <c r="E56" s="34">
        <f>C56+D56</f>
        <v>0</v>
      </c>
      <c r="F56" s="34">
        <v>0</v>
      </c>
      <c r="G56" s="34">
        <v>0</v>
      </c>
      <c r="H56" s="34">
        <f>E56-F56</f>
        <v>0</v>
      </c>
    </row>
    <row r="57" spans="1:8" x14ac:dyDescent="0.2">
      <c r="A57" s="4"/>
      <c r="B57" s="31"/>
      <c r="C57" s="34"/>
      <c r="D57" s="34"/>
      <c r="E57" s="34"/>
      <c r="F57" s="34"/>
      <c r="G57" s="34"/>
      <c r="H57" s="34"/>
    </row>
    <row r="58" spans="1:8" ht="22.5" x14ac:dyDescent="0.2">
      <c r="A58" s="4"/>
      <c r="B58" s="31" t="s">
        <v>27</v>
      </c>
      <c r="C58" s="34">
        <v>0</v>
      </c>
      <c r="D58" s="34">
        <v>0</v>
      </c>
      <c r="E58" s="34">
        <f>C58+D58</f>
        <v>0</v>
      </c>
      <c r="F58" s="34">
        <v>0</v>
      </c>
      <c r="G58" s="34">
        <v>0</v>
      </c>
      <c r="H58" s="34">
        <f>E58-F58</f>
        <v>0</v>
      </c>
    </row>
    <row r="59" spans="1:8" x14ac:dyDescent="0.2">
      <c r="A59" s="4"/>
      <c r="B59" s="31"/>
      <c r="C59" s="34"/>
      <c r="D59" s="34"/>
      <c r="E59" s="34"/>
      <c r="F59" s="34"/>
      <c r="G59" s="34"/>
      <c r="H59" s="34"/>
    </row>
    <row r="60" spans="1:8" ht="22.5" x14ac:dyDescent="0.2">
      <c r="A60" s="4"/>
      <c r="B60" s="31" t="s">
        <v>34</v>
      </c>
      <c r="C60" s="34">
        <v>0</v>
      </c>
      <c r="D60" s="34">
        <v>0</v>
      </c>
      <c r="E60" s="34">
        <f>C60+D60</f>
        <v>0</v>
      </c>
      <c r="F60" s="34">
        <v>0</v>
      </c>
      <c r="G60" s="34">
        <v>0</v>
      </c>
      <c r="H60" s="34">
        <f>E60-F60</f>
        <v>0</v>
      </c>
    </row>
    <row r="61" spans="1:8" x14ac:dyDescent="0.2">
      <c r="A61" s="4"/>
      <c r="B61" s="31"/>
      <c r="C61" s="34"/>
      <c r="D61" s="34"/>
      <c r="E61" s="34"/>
      <c r="F61" s="34"/>
      <c r="G61" s="34"/>
      <c r="H61" s="34"/>
    </row>
    <row r="62" spans="1:8" x14ac:dyDescent="0.2">
      <c r="A62" s="4"/>
      <c r="B62" s="31" t="s">
        <v>15</v>
      </c>
      <c r="C62" s="34">
        <v>0</v>
      </c>
      <c r="D62" s="34">
        <v>0</v>
      </c>
      <c r="E62" s="34">
        <f>C62+D62</f>
        <v>0</v>
      </c>
      <c r="F62" s="34">
        <v>0</v>
      </c>
      <c r="G62" s="34">
        <v>0</v>
      </c>
      <c r="H62" s="34">
        <f>E62-F62</f>
        <v>0</v>
      </c>
    </row>
    <row r="63" spans="1:8" x14ac:dyDescent="0.2">
      <c r="A63" s="30"/>
      <c r="B63" s="32"/>
      <c r="C63" s="35"/>
      <c r="D63" s="35"/>
      <c r="E63" s="35"/>
      <c r="F63" s="35"/>
      <c r="G63" s="35"/>
      <c r="H63" s="35"/>
    </row>
    <row r="64" spans="1:8" x14ac:dyDescent="0.2">
      <c r="A64" s="26"/>
      <c r="B64" s="46" t="s">
        <v>53</v>
      </c>
      <c r="C64" s="23">
        <f t="shared" ref="C64:H64" si="9">SUM(C50:C62)</f>
        <v>0</v>
      </c>
      <c r="D64" s="23">
        <f t="shared" si="9"/>
        <v>0</v>
      </c>
      <c r="E64" s="23">
        <f t="shared" si="9"/>
        <v>0</v>
      </c>
      <c r="F64" s="23">
        <f t="shared" si="9"/>
        <v>0</v>
      </c>
      <c r="G64" s="23">
        <f t="shared" si="9"/>
        <v>0</v>
      </c>
      <c r="H64" s="23">
        <f t="shared" si="9"/>
        <v>0</v>
      </c>
    </row>
    <row r="65" spans="1:7" x14ac:dyDescent="0.2">
      <c r="A65" s="67" t="s">
        <v>143</v>
      </c>
      <c r="B65" s="67"/>
      <c r="C65" s="67"/>
      <c r="D65" s="67"/>
      <c r="E65" s="67"/>
      <c r="F65" s="67"/>
      <c r="G65" s="67"/>
    </row>
    <row r="66" spans="1:7" x14ac:dyDescent="0.2">
      <c r="A66" s="51"/>
      <c r="B66" s="51"/>
      <c r="C66" s="51"/>
      <c r="D66" s="51"/>
      <c r="E66" s="51"/>
      <c r="F66" s="51"/>
      <c r="G66" s="51"/>
    </row>
    <row r="67" spans="1:7" x14ac:dyDescent="0.2">
      <c r="A67" s="51"/>
      <c r="B67" s="51"/>
      <c r="C67" s="51"/>
      <c r="D67" s="51"/>
      <c r="E67" s="51"/>
      <c r="F67" s="51"/>
      <c r="G67" s="51"/>
    </row>
    <row r="68" spans="1:7" x14ac:dyDescent="0.2">
      <c r="A68" s="51"/>
      <c r="B68" s="51"/>
      <c r="C68" s="51"/>
      <c r="D68" s="51"/>
      <c r="E68" s="51"/>
      <c r="F68" s="51"/>
      <c r="G68" s="51"/>
    </row>
    <row r="69" spans="1:7" x14ac:dyDescent="0.2">
      <c r="A69" s="51"/>
      <c r="B69" s="51"/>
      <c r="C69" s="51"/>
      <c r="D69" s="51"/>
      <c r="E69" s="51"/>
      <c r="F69" s="51"/>
      <c r="G69" s="51"/>
    </row>
    <row r="70" spans="1:7" x14ac:dyDescent="0.2">
      <c r="A70" s="51"/>
      <c r="B70" s="51"/>
      <c r="C70" s="51"/>
      <c r="D70" s="51"/>
      <c r="E70" s="51"/>
      <c r="F70" s="51"/>
      <c r="G70" s="51"/>
    </row>
    <row r="71" spans="1:7" x14ac:dyDescent="0.2">
      <c r="A71" s="51"/>
      <c r="B71" s="51"/>
      <c r="C71" s="51"/>
      <c r="D71" s="51"/>
      <c r="E71" s="51"/>
      <c r="F71" s="51"/>
      <c r="G71" s="51"/>
    </row>
    <row r="72" spans="1:7" x14ac:dyDescent="0.2">
      <c r="A72" s="51"/>
      <c r="B72" s="51"/>
      <c r="C72" s="51"/>
      <c r="D72" s="51"/>
      <c r="E72" s="51"/>
      <c r="F72" s="51"/>
      <c r="G72" s="51"/>
    </row>
    <row r="73" spans="1:7" x14ac:dyDescent="0.2">
      <c r="A73" s="51"/>
      <c r="B73" s="51"/>
      <c r="C73" s="51"/>
      <c r="D73" s="51"/>
      <c r="E73" s="51"/>
      <c r="F73" s="51"/>
      <c r="G73" s="51"/>
    </row>
    <row r="74" spans="1:7" x14ac:dyDescent="0.2">
      <c r="A74" s="51"/>
      <c r="B74" s="51"/>
      <c r="C74" s="51"/>
      <c r="D74" s="51"/>
      <c r="E74" s="51"/>
      <c r="F74" s="51"/>
      <c r="G74" s="51"/>
    </row>
    <row r="75" spans="1:7" x14ac:dyDescent="0.2">
      <c r="A75" s="51"/>
      <c r="B75" s="51"/>
      <c r="C75" s="51"/>
      <c r="D75" s="51"/>
      <c r="E75" s="51"/>
      <c r="F75" s="51"/>
      <c r="G75" s="51"/>
    </row>
    <row r="78" spans="1:7" x14ac:dyDescent="0.2">
      <c r="B78" s="52" t="s">
        <v>144</v>
      </c>
      <c r="E78" s="54" t="s">
        <v>145</v>
      </c>
      <c r="F78" s="54"/>
      <c r="G78" s="54"/>
    </row>
    <row r="79" spans="1:7" ht="22.5" x14ac:dyDescent="0.2">
      <c r="B79" s="53" t="s">
        <v>146</v>
      </c>
      <c r="E79" s="55" t="s">
        <v>147</v>
      </c>
      <c r="F79" s="55"/>
      <c r="G79" s="55"/>
    </row>
  </sheetData>
  <sheetProtection formatCells="0" formatColumns="0" formatRows="0" insertRows="0" deleteRows="0" autoFilter="0"/>
  <mergeCells count="15">
    <mergeCell ref="A65:G65"/>
    <mergeCell ref="E78:G78"/>
    <mergeCell ref="E79:G79"/>
    <mergeCell ref="A1:H1"/>
    <mergeCell ref="A3:B5"/>
    <mergeCell ref="A21:H21"/>
    <mergeCell ref="A23:B25"/>
    <mergeCell ref="C3:G3"/>
    <mergeCell ref="H3:H4"/>
    <mergeCell ref="A45:H45"/>
    <mergeCell ref="A46:B48"/>
    <mergeCell ref="C46:G46"/>
    <mergeCell ref="H46:H47"/>
    <mergeCell ref="C23:G23"/>
    <mergeCell ref="H23:H24"/>
  </mergeCells>
  <printOptions horizontalCentered="1"/>
  <pageMargins left="0.70866141732283472" right="0.70866141732283472" top="0.74803149606299213" bottom="0.74803149606299213" header="0.31496062992125984" footer="0.31496062992125984"/>
  <pageSetup scale="8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0"/>
  <sheetViews>
    <sheetView showGridLines="0" tabSelected="1" workbookViewId="0">
      <selection activeCell="A58" sqref="A1:H58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6" t="s">
        <v>142</v>
      </c>
      <c r="B1" s="57"/>
      <c r="C1" s="57"/>
      <c r="D1" s="57"/>
      <c r="E1" s="57"/>
      <c r="F1" s="57"/>
      <c r="G1" s="57"/>
      <c r="H1" s="58"/>
    </row>
    <row r="2" spans="1:8" x14ac:dyDescent="0.2">
      <c r="A2" s="61" t="s">
        <v>54</v>
      </c>
      <c r="B2" s="62"/>
      <c r="C2" s="56" t="s">
        <v>60</v>
      </c>
      <c r="D2" s="57"/>
      <c r="E2" s="57"/>
      <c r="F2" s="57"/>
      <c r="G2" s="58"/>
      <c r="H2" s="59" t="s">
        <v>59</v>
      </c>
    </row>
    <row r="3" spans="1:8" ht="24.95" customHeight="1" x14ac:dyDescent="0.2">
      <c r="A3" s="63"/>
      <c r="B3" s="6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0"/>
    </row>
    <row r="4" spans="1:8" x14ac:dyDescent="0.2">
      <c r="A4" s="65"/>
      <c r="B4" s="6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3"/>
      <c r="B5" s="44"/>
      <c r="C5" s="14"/>
      <c r="D5" s="14"/>
      <c r="E5" s="14"/>
      <c r="F5" s="14"/>
      <c r="G5" s="14"/>
      <c r="H5" s="14"/>
    </row>
    <row r="6" spans="1:8" x14ac:dyDescent="0.2">
      <c r="A6" s="40" t="s">
        <v>16</v>
      </c>
      <c r="B6" s="38"/>
      <c r="C6" s="15">
        <f t="shared" ref="C6:H6" si="0">SUM(C7:C14)</f>
        <v>700186.26</v>
      </c>
      <c r="D6" s="15">
        <f t="shared" si="0"/>
        <v>-35912.370000000003</v>
      </c>
      <c r="E6" s="15">
        <f t="shared" si="0"/>
        <v>664273.89</v>
      </c>
      <c r="F6" s="15">
        <f t="shared" si="0"/>
        <v>584666.93000000005</v>
      </c>
      <c r="G6" s="15">
        <f t="shared" si="0"/>
        <v>584156.93000000005</v>
      </c>
      <c r="H6" s="15">
        <f t="shared" si="0"/>
        <v>79606.959999999963</v>
      </c>
    </row>
    <row r="7" spans="1:8" x14ac:dyDescent="0.2">
      <c r="A7" s="37"/>
      <c r="B7" s="41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7"/>
      <c r="B8" s="41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7"/>
      <c r="B9" s="41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7"/>
      <c r="B10" s="41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7"/>
      <c r="B11" s="41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37"/>
      <c r="B12" s="41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7"/>
      <c r="B13" s="41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7"/>
      <c r="B14" s="41" t="s">
        <v>19</v>
      </c>
      <c r="C14" s="15">
        <v>700186.26</v>
      </c>
      <c r="D14" s="15">
        <v>-35912.370000000003</v>
      </c>
      <c r="E14" s="15">
        <f t="shared" si="1"/>
        <v>664273.89</v>
      </c>
      <c r="F14" s="15">
        <v>584666.93000000005</v>
      </c>
      <c r="G14" s="15">
        <v>584156.93000000005</v>
      </c>
      <c r="H14" s="15">
        <f t="shared" si="2"/>
        <v>79606.959999999963</v>
      </c>
    </row>
    <row r="15" spans="1:8" x14ac:dyDescent="0.2">
      <c r="A15" s="39"/>
      <c r="B15" s="41"/>
      <c r="C15" s="15"/>
      <c r="D15" s="15"/>
      <c r="E15" s="15"/>
      <c r="F15" s="15"/>
      <c r="G15" s="15"/>
      <c r="H15" s="15"/>
    </row>
    <row r="16" spans="1:8" x14ac:dyDescent="0.2">
      <c r="A16" s="40" t="s">
        <v>20</v>
      </c>
      <c r="B16" s="42"/>
      <c r="C16" s="15">
        <f t="shared" ref="C16:H16" si="3">SUM(C17:C23)</f>
        <v>54959012.400000006</v>
      </c>
      <c r="D16" s="15">
        <f t="shared" si="3"/>
        <v>3446513.37</v>
      </c>
      <c r="E16" s="15">
        <f t="shared" si="3"/>
        <v>58405525.770000003</v>
      </c>
      <c r="F16" s="15">
        <f t="shared" si="3"/>
        <v>51358562.649999999</v>
      </c>
      <c r="G16" s="15">
        <f t="shared" si="3"/>
        <v>48948930.259999998</v>
      </c>
      <c r="H16" s="15">
        <f t="shared" si="3"/>
        <v>7046963.1200000048</v>
      </c>
    </row>
    <row r="17" spans="1:8" x14ac:dyDescent="0.2">
      <c r="A17" s="37"/>
      <c r="B17" s="41" t="s">
        <v>45</v>
      </c>
      <c r="C17" s="15">
        <v>30210466.960000001</v>
      </c>
      <c r="D17" s="15">
        <v>3370381.35</v>
      </c>
      <c r="E17" s="15">
        <f>C17+D17</f>
        <v>33580848.310000002</v>
      </c>
      <c r="F17" s="15">
        <v>29329851.34</v>
      </c>
      <c r="G17" s="15">
        <v>28379545.199999999</v>
      </c>
      <c r="H17" s="15">
        <f t="shared" ref="H17:H23" si="4">E17-F17</f>
        <v>4250996.9700000025</v>
      </c>
    </row>
    <row r="18" spans="1:8" x14ac:dyDescent="0.2">
      <c r="A18" s="37"/>
      <c r="B18" s="41" t="s">
        <v>28</v>
      </c>
      <c r="C18" s="15">
        <v>24748545.440000001</v>
      </c>
      <c r="D18" s="15">
        <v>76132.02</v>
      </c>
      <c r="E18" s="15">
        <f t="shared" ref="E18:E23" si="5">C18+D18</f>
        <v>24824677.460000001</v>
      </c>
      <c r="F18" s="15">
        <v>22028711.309999999</v>
      </c>
      <c r="G18" s="15">
        <v>20569385.059999999</v>
      </c>
      <c r="H18" s="15">
        <f t="shared" si="4"/>
        <v>2795966.1500000022</v>
      </c>
    </row>
    <row r="19" spans="1:8" x14ac:dyDescent="0.2">
      <c r="A19" s="37"/>
      <c r="B19" s="41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7"/>
      <c r="B20" s="41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7"/>
      <c r="B21" s="41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7"/>
      <c r="B22" s="41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7"/>
      <c r="B23" s="41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39"/>
      <c r="B24" s="41"/>
      <c r="C24" s="15"/>
      <c r="D24" s="15"/>
      <c r="E24" s="15"/>
      <c r="F24" s="15"/>
      <c r="G24" s="15"/>
      <c r="H24" s="15"/>
    </row>
    <row r="25" spans="1:8" x14ac:dyDescent="0.2">
      <c r="A25" s="40" t="s">
        <v>49</v>
      </c>
      <c r="B25" s="42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7"/>
      <c r="B26" s="41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7"/>
      <c r="B27" s="41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7"/>
      <c r="B28" s="41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7"/>
      <c r="B29" s="41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7"/>
      <c r="B30" s="41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7"/>
      <c r="B31" s="41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7"/>
      <c r="B32" s="41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7"/>
      <c r="B33" s="41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7"/>
      <c r="B34" s="41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39"/>
      <c r="B35" s="41"/>
      <c r="C35" s="15"/>
      <c r="D35" s="15"/>
      <c r="E35" s="15"/>
      <c r="F35" s="15"/>
      <c r="G35" s="15"/>
      <c r="H35" s="15"/>
    </row>
    <row r="36" spans="1:8" x14ac:dyDescent="0.2">
      <c r="A36" s="40" t="s">
        <v>32</v>
      </c>
      <c r="B36" s="42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7"/>
      <c r="B37" s="41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7"/>
      <c r="B38" s="41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7"/>
      <c r="B39" s="41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7"/>
      <c r="B40" s="41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39"/>
      <c r="B41" s="41"/>
      <c r="C41" s="15"/>
      <c r="D41" s="15"/>
      <c r="E41" s="15"/>
      <c r="F41" s="15"/>
      <c r="G41" s="15"/>
      <c r="H41" s="15"/>
    </row>
    <row r="42" spans="1:8" x14ac:dyDescent="0.2">
      <c r="A42" s="45"/>
      <c r="B42" s="46" t="s">
        <v>53</v>
      </c>
      <c r="C42" s="23">
        <f t="shared" ref="C42:H42" si="12">SUM(C36+C25+C16+C6)</f>
        <v>55659198.660000004</v>
      </c>
      <c r="D42" s="23">
        <f t="shared" si="12"/>
        <v>3410601</v>
      </c>
      <c r="E42" s="23">
        <f t="shared" si="12"/>
        <v>59069799.660000004</v>
      </c>
      <c r="F42" s="23">
        <f t="shared" si="12"/>
        <v>51943229.579999998</v>
      </c>
      <c r="G42" s="23">
        <f t="shared" si="12"/>
        <v>49533087.189999998</v>
      </c>
      <c r="H42" s="23">
        <f t="shared" si="12"/>
        <v>7126570.0800000047</v>
      </c>
    </row>
    <row r="43" spans="1:8" x14ac:dyDescent="0.2">
      <c r="A43" s="67" t="s">
        <v>143</v>
      </c>
      <c r="B43" s="67"/>
      <c r="C43" s="67"/>
      <c r="D43" s="67"/>
      <c r="E43" s="67"/>
      <c r="F43" s="67"/>
      <c r="G43" s="67"/>
      <c r="H43" s="1"/>
    </row>
    <row r="44" spans="1:8" x14ac:dyDescent="0.2">
      <c r="A44" s="51"/>
      <c r="B44" s="51"/>
      <c r="C44" s="51"/>
      <c r="D44" s="51"/>
      <c r="E44" s="51"/>
      <c r="F44" s="51"/>
      <c r="G44" s="51"/>
      <c r="H44" s="1"/>
    </row>
    <row r="45" spans="1:8" x14ac:dyDescent="0.2">
      <c r="A45" s="51"/>
      <c r="B45" s="51"/>
      <c r="C45" s="51"/>
      <c r="D45" s="51"/>
      <c r="E45" s="51"/>
      <c r="F45" s="51"/>
      <c r="G45" s="51"/>
      <c r="H45" s="1"/>
    </row>
    <row r="46" spans="1:8" x14ac:dyDescent="0.2">
      <c r="A46" s="51"/>
      <c r="B46" s="51"/>
      <c r="C46" s="51"/>
      <c r="D46" s="51"/>
      <c r="E46" s="51"/>
      <c r="F46" s="51"/>
      <c r="G46" s="51"/>
      <c r="H46" s="1"/>
    </row>
    <row r="47" spans="1:8" x14ac:dyDescent="0.2">
      <c r="A47" s="51"/>
      <c r="B47" s="51"/>
      <c r="C47" s="51"/>
      <c r="D47" s="51"/>
      <c r="E47" s="51"/>
      <c r="F47" s="51"/>
      <c r="G47" s="51"/>
      <c r="H47" s="1"/>
    </row>
    <row r="48" spans="1:8" x14ac:dyDescent="0.2">
      <c r="A48" s="51"/>
      <c r="B48" s="51"/>
      <c r="C48" s="51"/>
      <c r="D48" s="51"/>
      <c r="E48" s="51"/>
      <c r="F48" s="51"/>
      <c r="G48" s="51"/>
      <c r="H48" s="1"/>
    </row>
    <row r="49" spans="1:8" x14ac:dyDescent="0.2">
      <c r="A49" s="51"/>
      <c r="B49" s="51"/>
      <c r="C49" s="51"/>
      <c r="D49" s="51"/>
      <c r="E49" s="51"/>
      <c r="F49" s="51"/>
      <c r="G49" s="51"/>
      <c r="H49" s="1"/>
    </row>
    <row r="50" spans="1:8" x14ac:dyDescent="0.2">
      <c r="A50" s="51"/>
      <c r="B50" s="51"/>
      <c r="C50" s="51"/>
      <c r="D50" s="51"/>
      <c r="E50" s="51"/>
      <c r="F50" s="51"/>
      <c r="G50" s="51"/>
      <c r="H50" s="1"/>
    </row>
    <row r="51" spans="1:8" x14ac:dyDescent="0.2">
      <c r="A51" s="51"/>
      <c r="B51" s="51"/>
      <c r="C51" s="51"/>
      <c r="D51" s="51"/>
      <c r="E51" s="51"/>
      <c r="F51" s="51"/>
      <c r="G51" s="51"/>
      <c r="H51" s="1"/>
    </row>
    <row r="52" spans="1:8" x14ac:dyDescent="0.2">
      <c r="A52" s="51"/>
      <c r="B52" s="51"/>
      <c r="C52" s="51"/>
      <c r="D52" s="51"/>
      <c r="E52" s="51"/>
      <c r="F52" s="51"/>
      <c r="G52" s="51"/>
      <c r="H52" s="1"/>
    </row>
    <row r="53" spans="1:8" x14ac:dyDescent="0.2">
      <c r="A53" s="51"/>
      <c r="B53" s="51"/>
      <c r="C53" s="51"/>
      <c r="D53" s="51"/>
      <c r="E53" s="51"/>
      <c r="F53" s="51"/>
      <c r="G53" s="5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52" t="s">
        <v>144</v>
      </c>
      <c r="C56" s="1"/>
      <c r="D56" s="1"/>
      <c r="E56" s="54" t="s">
        <v>145</v>
      </c>
      <c r="F56" s="54"/>
      <c r="G56" s="54"/>
      <c r="H56" s="1"/>
    </row>
    <row r="57" spans="1:8" ht="22.5" x14ac:dyDescent="0.2">
      <c r="A57" s="1"/>
      <c r="B57" s="53" t="s">
        <v>146</v>
      </c>
      <c r="C57" s="1"/>
      <c r="D57" s="1"/>
      <c r="E57" s="55" t="s">
        <v>147</v>
      </c>
      <c r="F57" s="55"/>
      <c r="G57" s="55"/>
      <c r="H57" s="1"/>
    </row>
    <row r="58" spans="1:8" x14ac:dyDescent="0.2">
      <c r="A58" s="1"/>
      <c r="B58" s="1"/>
      <c r="C58" s="1"/>
      <c r="D58" s="1"/>
      <c r="E58" s="1"/>
      <c r="F58" s="1"/>
      <c r="G58" s="1"/>
      <c r="H58" s="1"/>
    </row>
    <row r="59" spans="1:8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</sheetData>
  <sheetProtection formatCells="0" formatColumns="0" formatRows="0" autoFilter="0"/>
  <mergeCells count="7">
    <mergeCell ref="E56:G56"/>
    <mergeCell ref="E57:G57"/>
    <mergeCell ref="A1:H1"/>
    <mergeCell ref="A2:B4"/>
    <mergeCell ref="C2:G2"/>
    <mergeCell ref="H2:H3"/>
    <mergeCell ref="A43:G43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2022-01-18T21:03:05Z</cp:lastPrinted>
  <dcterms:created xsi:type="dcterms:W3CDTF">2014-02-10T03:37:14Z</dcterms:created>
  <dcterms:modified xsi:type="dcterms:W3CDTF">2022-01-18T21:03:08Z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