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TRIMESTRALES 2020\CUENTA PUBLICA 2020\IMPRESOS\"/>
    </mc:Choice>
  </mc:AlternateContent>
  <xr:revisionPtr revIDLastSave="0" documentId="13_ncr:1_{A9410B64-73EA-4917-8AA4-376EC854D610}" xr6:coauthVersionLast="46" xr6:coauthVersionMax="46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E15" i="4" l="1"/>
  <c r="H15" i="4" s="1"/>
  <c r="E14" i="4"/>
  <c r="H14" i="4" s="1"/>
  <c r="G68" i="4"/>
  <c r="F68" i="4"/>
  <c r="D68" i="4"/>
  <c r="E66" i="4"/>
  <c r="H66" i="4" s="1"/>
  <c r="E64" i="4"/>
  <c r="H64" i="4" s="1"/>
  <c r="E62" i="4"/>
  <c r="H62" i="4" s="1"/>
  <c r="E60" i="4"/>
  <c r="H60" i="4" s="1"/>
  <c r="E58" i="4"/>
  <c r="H58" i="4" s="1"/>
  <c r="E56" i="4"/>
  <c r="H56" i="4" s="1"/>
  <c r="E54" i="4"/>
  <c r="C68" i="4"/>
  <c r="G32" i="4"/>
  <c r="F32" i="4"/>
  <c r="E30" i="4"/>
  <c r="H30" i="4" s="1"/>
  <c r="E29" i="4"/>
  <c r="H29" i="4" s="1"/>
  <c r="E28" i="4"/>
  <c r="H28" i="4" s="1"/>
  <c r="E27" i="4"/>
  <c r="H27" i="4" s="1"/>
  <c r="D32" i="4"/>
  <c r="C32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8" i="4"/>
  <c r="F18" i="4"/>
  <c r="D18" i="4"/>
  <c r="C18" i="4"/>
  <c r="E68" i="4" l="1"/>
  <c r="H54" i="4"/>
  <c r="H68" i="4" s="1"/>
  <c r="H32" i="4"/>
  <c r="E32" i="4"/>
  <c r="H18" i="4"/>
  <c r="E18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5" i="6"/>
  <c r="H74" i="6"/>
  <c r="H71" i="6"/>
  <c r="H70" i="6"/>
  <c r="H67" i="6"/>
  <c r="H66" i="6"/>
  <c r="H63" i="6"/>
  <c r="H62" i="6"/>
  <c r="H59" i="6"/>
  <c r="H58" i="6"/>
  <c r="H54" i="6"/>
  <c r="H51" i="6"/>
  <c r="H50" i="6"/>
  <c r="H47" i="6"/>
  <c r="H46" i="6"/>
  <c r="H42" i="6"/>
  <c r="H39" i="6"/>
  <c r="H38" i="6"/>
  <c r="H35" i="6"/>
  <c r="H34" i="6"/>
  <c r="H30" i="6"/>
  <c r="H22" i="6"/>
  <c r="H14" i="6"/>
  <c r="H11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H55" i="6" s="1"/>
  <c r="E54" i="6"/>
  <c r="E52" i="6"/>
  <c r="H52" i="6" s="1"/>
  <c r="E51" i="6"/>
  <c r="E50" i="6"/>
  <c r="E49" i="6"/>
  <c r="H49" i="6" s="1"/>
  <c r="E48" i="6"/>
  <c r="H48" i="6" s="1"/>
  <c r="E47" i="6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E32" i="6"/>
  <c r="H32" i="6" s="1"/>
  <c r="E31" i="6"/>
  <c r="H31" i="6" s="1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E57" i="6" s="1"/>
  <c r="H57" i="6" s="1"/>
  <c r="C53" i="6"/>
  <c r="C43" i="6"/>
  <c r="E43" i="6" s="1"/>
  <c r="C33" i="6"/>
  <c r="E33" i="6" s="1"/>
  <c r="H33" i="6" s="1"/>
  <c r="C23" i="6"/>
  <c r="C13" i="6"/>
  <c r="C5" i="6"/>
  <c r="C42" i="5" l="1"/>
  <c r="E16" i="8"/>
  <c r="E65" i="6"/>
  <c r="H65" i="6" s="1"/>
  <c r="E53" i="6"/>
  <c r="H53" i="6" s="1"/>
  <c r="H43" i="6"/>
  <c r="E23" i="6"/>
  <c r="H23" i="6" s="1"/>
  <c r="E13" i="6"/>
  <c r="H13" i="6"/>
  <c r="F77" i="6"/>
  <c r="H25" i="5"/>
  <c r="H16" i="5"/>
  <c r="E36" i="5"/>
  <c r="H38" i="5"/>
  <c r="H36" i="5" s="1"/>
  <c r="C77" i="6"/>
  <c r="H6" i="8"/>
  <c r="H16" i="8" s="1"/>
  <c r="E6" i="5"/>
  <c r="H13" i="5"/>
  <c r="H6" i="5" s="1"/>
  <c r="G77" i="6"/>
  <c r="D77" i="6"/>
  <c r="E5" i="6"/>
  <c r="D42" i="5"/>
  <c r="F42" i="5"/>
  <c r="G42" i="5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<sst xmlns="http://schemas.openxmlformats.org/spreadsheetml/2006/main" count="221" uniqueCount="149">
  <si>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</si>
  <si>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</si>
  <si>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</si>
  <si>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</si>
  <si>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</si>
  <si>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</si>
  <si>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</si>
  <si>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</si>
  <si>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</si>
  <si>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</si>
  <si>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</si>
  <si>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</si>
  <si>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</si>
  <si>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</si>
  <si>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</si>
  <si>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</si>
  <si>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</si>
  <si>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</si>
  <si>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</si>
  <si>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</si>
  <si>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</si>
  <si>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</si>
  <si>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</si>
  <si>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</si>
  <si>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</si>
  <si>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</si>
  <si>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</si>
  <si>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</si>
  <si>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</si>
  <si>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</si>
  <si>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</si>
  <si>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</si>
  <si>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</si>
  <si>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</si>
  <si>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</si>
  <si>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</si>
  <si>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</si>
  <si>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</si>
  <si>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</si>
  <si>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</si>
  <si>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</si>
  <si>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</si>
  <si>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</si>
  <si>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</si>
  <si>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</si>
  <si>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</si>
  <si>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</si>
  <si>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</si>
  <si>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</si>
  <si>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</si>
  <si>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</si>
  <si>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</si>
  <si>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</si>
  <si>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</si>
  <si>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</si>
  <si>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</si>
  <si>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</si>
  <si>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</si>
  <si>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</si>
  <si>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</si>
  <si>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</si>
  <si>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</si>
  <si>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</si>
  <si>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</si>
  <si>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</si>
  <si>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</si>
  <si>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</si>
  <si>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</si>
  <si>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</si>
  <si>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</si>
  <si>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</si>
  <si>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</si>
  <si>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</si>
  <si>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</si>
  <si>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</si>
  <si>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</si>
  <si>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</si>
  <si>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</si>
  <si>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</si>
  <si>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</si>
  <si>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</si>
  <si>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</si>
  <si>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</si>
  <si>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</si>
  <si>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</si>
  <si>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</si>
  <si>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</si>
  <si>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</si>
  <si>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</si>
  <si>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</si>
  <si>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</si>
  <si>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</si>
  <si>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</si>
  <si>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</si>
  <si>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</si>
  <si>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</si>
  <si>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</si>
  <si>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</si>
  <si>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</si>
  <si>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</si>
  <si>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</si>
  <si>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</si>
  <si>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</si>
  <si>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</si>
  <si>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</si>
  <si>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</si>
  <si>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</si>
  <si>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</si>
  <si>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</si>
  <si>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</si>
  <si>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</si>
  <si>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</si>
  <si>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</si>
  <si>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</si>
  <si>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</si>
  <si>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</si>
  <si>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</si>
  <si>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</si>
  <si>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</si>
  <si>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</si>
  <si>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</si>
  <si>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</si>
  <si>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</si>
  <si>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</si>
  <si>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</si>
  <si>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</si>
  <si>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</si>
  <si>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</si>
  <si>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DE AGUA POTABLE Y ALCANTARILLADO MUNICIPAL DE VALLE DE SANTIAGO
ESTADO ANALÍTICO DEL EJERCICIO DEL PRESUPUESTO DE EGRESOS
CLASIFICACIÓN POR OBJETO DEL GASTO (CAPÍTULO Y CONCEPTO)
DEL 1 ENERO AL 31 DE DICIEMBRE DEL 2020</t>
  </si>
  <si>
    <t>SISTEMA DE AGUA POTABLE Y ALCANTARILLADO MUNICIPAL DE VALLE DE SANTIAGO
ESTADO ANALÍTICO DEL EJERCICIO DEL PRESUPUESTO DE EGRESOS
CLASIFICACION ECÓNOMICA (POR TIPO DE GASTO)
DEL 1 ENERO AL 31 DE DICIEMBRE DEL 2020</t>
  </si>
  <si>
    <t>DIRECCION GENERAL</t>
  </si>
  <si>
    <t>COMUNICACIÓN SOCIAL</t>
  </si>
  <si>
    <t>ADMINISTRACION</t>
  </si>
  <si>
    <t>COMERCIALIZACION</t>
  </si>
  <si>
    <t>OPERACIÓN Y MANTENIMIENTO</t>
  </si>
  <si>
    <t>AGUA POTABLE</t>
  </si>
  <si>
    <t>ALCANTARILLADO</t>
  </si>
  <si>
    <t>POZOS</t>
  </si>
  <si>
    <t>PLANTA TRATADORA DE AGUAS RECIDUALES</t>
  </si>
  <si>
    <t>SISTEMA DE AGUA POTABLE Y ALCANTARILLADO MUNICIPAL DE VALLE DE SANTIAGO
ESTADO ANALÍTICO DEL EJERCICIO DEL PRESUPUESTO DE EGRESOS
CLASIFICACIÓN ADMINISTRATIVA
DEL 1 ENERO AL 31 DE DICIEMBRE DEL 2020</t>
  </si>
  <si>
    <t>Gobierno (Federal/Estatal/Municipal) de SISTEMA DE AGUA POTABLE Y ALCANTARILLADO MUNICIPAL DE VALLE DE SANTIAGO
Estado Analítico del Ejercicio del Presupuesto de Egresos
Clasificación Administrativa
DEL 1 ENERO AL 31 DE DICIEMBRE DEL 2020</t>
  </si>
  <si>
    <t>Sector Paraestatal del Gobierno (Federal/Estatal/Municipal) de SISTEMA DE AGUA POTABLE Y ALCANTARILLADO MUNICIPAL DE VALLE DE SANTIAGO
Estado Analítico del Ejercicio del Presupuesto de Egresos
Clasificación Administrativa
DEL 1 ENERO AL 31 DE DICIEMBRE DEL 2020</t>
  </si>
  <si>
    <t>SISTEMA DE AGUA POTABLE Y ALCANTARILLADO MUNICIPAL DE VALLE DE SANTIAGO
ESTADO ANALÍTICO DEL EJERCICIO DEL PRESUPUESTO DE EGRESOS
CLASIFICACIÓN FUNCIONAL (FINALIDAD Y FUNCIÓN)
DEL 1 ENERO AL 31 DE DICIEMBRE DEL 2020</t>
  </si>
  <si>
    <t>“Bajo protesta de decir verdad declaramos que los Estados Financieros y sus notas, son razonablemente correctos y son responsabilidad del emisor”.</t>
  </si>
  <si>
    <t>_____________________</t>
  </si>
  <si>
    <t>__________________</t>
  </si>
  <si>
    <t>Director General
Ing.Arturo Castillo Serrano</t>
  </si>
  <si>
    <t>Coordinador Administrativo
CP. Omar Guzmán Miranda</t>
  </si>
  <si>
    <t>Coordinador Administrativo
CP.Omar Guzmán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</si>
</sst>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8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12" xfId="8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4" fontId="6" fillId="0" borderId="0" xfId="0" applyNumberFormat="1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1371600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A7C99098-B5E4-4CE1-8C63-B12658AEE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75423E1B-6F20-49D3-B3DC-F10FA274C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783323F1-0AF8-4C23-8367-2657751CF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1543050</xdr:colOff>
      <xdr:row>20</xdr:row>
      <xdr:rowOff>428625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972117CF-A3E1-4C58-A141-3150BD2DC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57575"/>
          <a:ext cx="17049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</xdr:col>
      <xdr:colOff>1543050</xdr:colOff>
      <xdr:row>48</xdr:row>
      <xdr:rowOff>428625</xdr:rowOff>
    </xdr:to>
    <xdr:pic>
      <xdr:nvPicPr>
        <xdr:cNvPr id="4" name="18 Imagen" descr="SAPAM sin fondo.png">
          <a:extLst>
            <a:ext uri="{FF2B5EF4-FFF2-40B4-BE49-F238E27FC236}">
              <a16:creationId xmlns:a16="http://schemas.microsoft.com/office/drawing/2014/main" id="{E5742D02-21DE-4661-AC9F-CE639631D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029325"/>
          <a:ext cx="1704975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1428750</xdr:colOff>
      <xdr:row>0</xdr:row>
      <xdr:rowOff>533400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DF719A3C-329E-418D-8519-1721036FC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049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showGridLines="0" workbookViewId="0">
      <selection activeCell="A92" sqref="A1:H92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6" t="s">
        <v>128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7" t="s">
        <v>61</v>
      </c>
      <c r="B5" s="7"/>
      <c r="C5" s="14">
        <f>SUM(C6:C12)</f>
        <v>24901039.619999997</v>
      </c>
      <c r="D5" s="14">
        <f>SUM(D6:D12)</f>
        <v>362771.08999999997</v>
      </c>
      <c r="E5" s="14">
        <f>C5+D5</f>
        <v>25263810.709999997</v>
      </c>
      <c r="F5" s="14">
        <f>SUM(F6:F12)</f>
        <v>23498507.309999999</v>
      </c>
      <c r="G5" s="14">
        <f>SUM(G6:G12)</f>
        <v>23225179.309999999</v>
      </c>
      <c r="H5" s="14">
        <f>E5-F5</f>
        <v>1765303.3999999985</v>
      </c>
    </row>
    <row r="6" spans="1:8" x14ac:dyDescent="0.2">
      <c r="A6" s="48">
        <v>1100</v>
      </c>
      <c r="B6" s="11" t="s">
        <v>70</v>
      </c>
      <c r="C6" s="15">
        <v>15806335.01</v>
      </c>
      <c r="D6" s="15">
        <v>-501363.83</v>
      </c>
      <c r="E6" s="15">
        <f t="shared" ref="E6:E69" si="0">C6+D6</f>
        <v>15304971.18</v>
      </c>
      <c r="F6" s="15">
        <v>14820437.640000001</v>
      </c>
      <c r="G6" s="15">
        <v>14820437.640000001</v>
      </c>
      <c r="H6" s="15">
        <f t="shared" ref="H6:H69" si="1">E6-F6</f>
        <v>484533.53999999911</v>
      </c>
    </row>
    <row r="7" spans="1:8" x14ac:dyDescent="0.2">
      <c r="A7" s="48">
        <v>1200</v>
      </c>
      <c r="B7" s="11" t="s">
        <v>71</v>
      </c>
      <c r="C7" s="15">
        <v>0</v>
      </c>
      <c r="D7" s="15">
        <v>60000</v>
      </c>
      <c r="E7" s="15">
        <f t="shared" si="0"/>
        <v>60000</v>
      </c>
      <c r="F7" s="15">
        <v>34392.769999999997</v>
      </c>
      <c r="G7" s="15">
        <v>34392.769999999997</v>
      </c>
      <c r="H7" s="15">
        <f t="shared" si="1"/>
        <v>25607.230000000003</v>
      </c>
    </row>
    <row r="8" spans="1:8" x14ac:dyDescent="0.2">
      <c r="A8" s="48">
        <v>1300</v>
      </c>
      <c r="B8" s="11" t="s">
        <v>72</v>
      </c>
      <c r="C8" s="15">
        <v>3810949.82</v>
      </c>
      <c r="D8" s="15">
        <v>203341.56</v>
      </c>
      <c r="E8" s="15">
        <f t="shared" si="0"/>
        <v>4014291.38</v>
      </c>
      <c r="F8" s="15">
        <v>3693615.27</v>
      </c>
      <c r="G8" s="15">
        <v>3693615.27</v>
      </c>
      <c r="H8" s="15">
        <f t="shared" si="1"/>
        <v>320676.10999999987</v>
      </c>
    </row>
    <row r="9" spans="1:8" x14ac:dyDescent="0.2">
      <c r="A9" s="48">
        <v>1400</v>
      </c>
      <c r="B9" s="11" t="s">
        <v>35</v>
      </c>
      <c r="C9" s="15">
        <v>4327394.79</v>
      </c>
      <c r="D9" s="15">
        <v>9975.7199999999993</v>
      </c>
      <c r="E9" s="15">
        <f t="shared" si="0"/>
        <v>4337370.51</v>
      </c>
      <c r="F9" s="15">
        <v>3475143.09</v>
      </c>
      <c r="G9" s="15">
        <v>3475143.09</v>
      </c>
      <c r="H9" s="15">
        <f t="shared" si="1"/>
        <v>862227.41999999993</v>
      </c>
    </row>
    <row r="10" spans="1:8" x14ac:dyDescent="0.2">
      <c r="A10" s="48">
        <v>1500</v>
      </c>
      <c r="B10" s="11" t="s">
        <v>73</v>
      </c>
      <c r="C10" s="15">
        <v>956360</v>
      </c>
      <c r="D10" s="15">
        <v>590817.64</v>
      </c>
      <c r="E10" s="15">
        <f t="shared" si="0"/>
        <v>1547177.6400000001</v>
      </c>
      <c r="F10" s="15">
        <v>1474918.54</v>
      </c>
      <c r="G10" s="15">
        <v>1201590.54</v>
      </c>
      <c r="H10" s="15">
        <f t="shared" si="1"/>
        <v>72259.100000000093</v>
      </c>
    </row>
    <row r="11" spans="1:8" x14ac:dyDescent="0.2">
      <c r="A11" s="48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8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7" t="s">
        <v>62</v>
      </c>
      <c r="B13" s="7"/>
      <c r="C13" s="15">
        <f>SUM(C14:C22)</f>
        <v>4740014.75</v>
      </c>
      <c r="D13" s="15">
        <f>SUM(D14:D22)</f>
        <v>525785.80000000005</v>
      </c>
      <c r="E13" s="15">
        <f t="shared" si="0"/>
        <v>5265800.55</v>
      </c>
      <c r="F13" s="15">
        <f>SUM(F14:F22)</f>
        <v>4361451.53</v>
      </c>
      <c r="G13" s="15">
        <f>SUM(G14:G22)</f>
        <v>3759511.4800000004</v>
      </c>
      <c r="H13" s="15">
        <f t="shared" si="1"/>
        <v>904349.01999999955</v>
      </c>
    </row>
    <row r="14" spans="1:8" x14ac:dyDescent="0.2">
      <c r="A14" s="48">
        <v>2100</v>
      </c>
      <c r="B14" s="11" t="s">
        <v>75</v>
      </c>
      <c r="C14" s="15">
        <v>369693.86</v>
      </c>
      <c r="D14" s="15">
        <v>92038.22</v>
      </c>
      <c r="E14" s="15">
        <f t="shared" si="0"/>
        <v>461732.07999999996</v>
      </c>
      <c r="F14" s="15">
        <v>299879.82</v>
      </c>
      <c r="G14" s="15">
        <v>294673.82</v>
      </c>
      <c r="H14" s="15">
        <f t="shared" si="1"/>
        <v>161852.25999999995</v>
      </c>
    </row>
    <row r="15" spans="1:8" x14ac:dyDescent="0.2">
      <c r="A15" s="48">
        <v>2200</v>
      </c>
      <c r="B15" s="11" t="s">
        <v>76</v>
      </c>
      <c r="C15" s="15">
        <v>41500</v>
      </c>
      <c r="D15" s="15">
        <v>30000</v>
      </c>
      <c r="E15" s="15">
        <f t="shared" si="0"/>
        <v>71500</v>
      </c>
      <c r="F15" s="15">
        <v>45509.5</v>
      </c>
      <c r="G15" s="15">
        <v>43102.04</v>
      </c>
      <c r="H15" s="15">
        <f t="shared" si="1"/>
        <v>25990.5</v>
      </c>
    </row>
    <row r="16" spans="1:8" x14ac:dyDescent="0.2">
      <c r="A16" s="48">
        <v>2300</v>
      </c>
      <c r="B16" s="11" t="s">
        <v>77</v>
      </c>
      <c r="C16" s="15">
        <v>800000</v>
      </c>
      <c r="D16" s="15">
        <v>-157000</v>
      </c>
      <c r="E16" s="15">
        <f t="shared" si="0"/>
        <v>643000</v>
      </c>
      <c r="F16" s="15">
        <v>586170.30000000005</v>
      </c>
      <c r="G16" s="15">
        <v>586170.30000000005</v>
      </c>
      <c r="H16" s="15">
        <f t="shared" si="1"/>
        <v>56829.699999999953</v>
      </c>
    </row>
    <row r="17" spans="1:8" x14ac:dyDescent="0.2">
      <c r="A17" s="48">
        <v>2400</v>
      </c>
      <c r="B17" s="11" t="s">
        <v>78</v>
      </c>
      <c r="C17" s="15">
        <v>1353273.39</v>
      </c>
      <c r="D17" s="15">
        <v>136546.65</v>
      </c>
      <c r="E17" s="15">
        <f t="shared" si="0"/>
        <v>1489820.0399999998</v>
      </c>
      <c r="F17" s="15">
        <v>1306790.92</v>
      </c>
      <c r="G17" s="15">
        <v>1157904.33</v>
      </c>
      <c r="H17" s="15">
        <f t="shared" si="1"/>
        <v>183029.11999999988</v>
      </c>
    </row>
    <row r="18" spans="1:8" x14ac:dyDescent="0.2">
      <c r="A18" s="48">
        <v>2500</v>
      </c>
      <c r="B18" s="11" t="s">
        <v>79</v>
      </c>
      <c r="C18" s="15">
        <v>247165</v>
      </c>
      <c r="D18" s="15">
        <v>131138.20000000001</v>
      </c>
      <c r="E18" s="15">
        <f t="shared" si="0"/>
        <v>378303.2</v>
      </c>
      <c r="F18" s="15">
        <v>329235.84000000003</v>
      </c>
      <c r="G18" s="15">
        <v>329235.84000000003</v>
      </c>
      <c r="H18" s="15">
        <f t="shared" si="1"/>
        <v>49067.359999999986</v>
      </c>
    </row>
    <row r="19" spans="1:8" x14ac:dyDescent="0.2">
      <c r="A19" s="48">
        <v>2600</v>
      </c>
      <c r="B19" s="11" t="s">
        <v>80</v>
      </c>
      <c r="C19" s="15">
        <v>1178365</v>
      </c>
      <c r="D19" s="15">
        <v>-137500</v>
      </c>
      <c r="E19" s="15">
        <f t="shared" si="0"/>
        <v>1040865</v>
      </c>
      <c r="F19" s="15">
        <v>902927.87</v>
      </c>
      <c r="G19" s="15">
        <v>902927.87</v>
      </c>
      <c r="H19" s="15">
        <f t="shared" si="1"/>
        <v>137937.13</v>
      </c>
    </row>
    <row r="20" spans="1:8" x14ac:dyDescent="0.2">
      <c r="A20" s="48">
        <v>2700</v>
      </c>
      <c r="B20" s="11" t="s">
        <v>81</v>
      </c>
      <c r="C20" s="15">
        <v>415100</v>
      </c>
      <c r="D20" s="15">
        <v>-40771.550000000003</v>
      </c>
      <c r="E20" s="15">
        <f t="shared" si="0"/>
        <v>374328.45</v>
      </c>
      <c r="F20" s="15">
        <v>304427.06</v>
      </c>
      <c r="G20" s="15">
        <v>304427.06</v>
      </c>
      <c r="H20" s="15">
        <f t="shared" si="1"/>
        <v>69901.390000000014</v>
      </c>
    </row>
    <row r="21" spans="1:8" x14ac:dyDescent="0.2">
      <c r="A21" s="48">
        <v>2800</v>
      </c>
      <c r="B21" s="11" t="s">
        <v>82</v>
      </c>
      <c r="C21" s="15">
        <v>10350</v>
      </c>
      <c r="D21" s="15">
        <v>0</v>
      </c>
      <c r="E21" s="15">
        <f t="shared" si="0"/>
        <v>10350</v>
      </c>
      <c r="F21" s="15">
        <v>0</v>
      </c>
      <c r="G21" s="15">
        <v>0</v>
      </c>
      <c r="H21" s="15">
        <f t="shared" si="1"/>
        <v>10350</v>
      </c>
    </row>
    <row r="22" spans="1:8" x14ac:dyDescent="0.2">
      <c r="A22" s="48">
        <v>2900</v>
      </c>
      <c r="B22" s="11" t="s">
        <v>83</v>
      </c>
      <c r="C22" s="15">
        <v>324567.5</v>
      </c>
      <c r="D22" s="15">
        <v>471334.28</v>
      </c>
      <c r="E22" s="15">
        <f t="shared" si="0"/>
        <v>795901.78</v>
      </c>
      <c r="F22" s="15">
        <v>586510.22</v>
      </c>
      <c r="G22" s="15">
        <v>141070.22</v>
      </c>
      <c r="H22" s="15">
        <f t="shared" si="1"/>
        <v>209391.56000000006</v>
      </c>
    </row>
    <row r="23" spans="1:8" x14ac:dyDescent="0.2">
      <c r="A23" s="47" t="s">
        <v>63</v>
      </c>
      <c r="B23" s="7"/>
      <c r="C23" s="15">
        <f>SUM(C24:C32)</f>
        <v>20959660.48</v>
      </c>
      <c r="D23" s="15">
        <f>SUM(D24:D32)</f>
        <v>46843.659999999974</v>
      </c>
      <c r="E23" s="15">
        <f t="shared" si="0"/>
        <v>21006504.140000001</v>
      </c>
      <c r="F23" s="15">
        <f>SUM(F24:F32)</f>
        <v>18270205.82</v>
      </c>
      <c r="G23" s="15">
        <f>SUM(G24:G32)</f>
        <v>15999612.579999998</v>
      </c>
      <c r="H23" s="15">
        <f t="shared" si="1"/>
        <v>2736298.3200000003</v>
      </c>
    </row>
    <row r="24" spans="1:8" x14ac:dyDescent="0.2">
      <c r="A24" s="48">
        <v>3100</v>
      </c>
      <c r="B24" s="11" t="s">
        <v>84</v>
      </c>
      <c r="C24" s="15">
        <v>10871249.4</v>
      </c>
      <c r="D24" s="15">
        <v>-877411.85</v>
      </c>
      <c r="E24" s="15">
        <f t="shared" si="0"/>
        <v>9993837.5500000007</v>
      </c>
      <c r="F24" s="15">
        <v>9141630.8499999996</v>
      </c>
      <c r="G24" s="15">
        <v>8442226.9800000004</v>
      </c>
      <c r="H24" s="15">
        <f t="shared" si="1"/>
        <v>852206.70000000112</v>
      </c>
    </row>
    <row r="25" spans="1:8" x14ac:dyDescent="0.2">
      <c r="A25" s="48">
        <v>3200</v>
      </c>
      <c r="B25" s="11" t="s">
        <v>85</v>
      </c>
      <c r="C25" s="15">
        <v>141725</v>
      </c>
      <c r="D25" s="15">
        <v>-30000</v>
      </c>
      <c r="E25" s="15">
        <f t="shared" si="0"/>
        <v>111725</v>
      </c>
      <c r="F25" s="15">
        <v>41198</v>
      </c>
      <c r="G25" s="15">
        <v>41198</v>
      </c>
      <c r="H25" s="15">
        <f t="shared" si="1"/>
        <v>70527</v>
      </c>
    </row>
    <row r="26" spans="1:8" x14ac:dyDescent="0.2">
      <c r="A26" s="48">
        <v>3300</v>
      </c>
      <c r="B26" s="11" t="s">
        <v>86</v>
      </c>
      <c r="C26" s="15">
        <v>1280641.95</v>
      </c>
      <c r="D26" s="15">
        <v>601471.74</v>
      </c>
      <c r="E26" s="15">
        <f t="shared" si="0"/>
        <v>1882113.69</v>
      </c>
      <c r="F26" s="15">
        <v>1682667.4</v>
      </c>
      <c r="G26" s="15">
        <v>1148297.76</v>
      </c>
      <c r="H26" s="15">
        <f t="shared" si="1"/>
        <v>199446.29000000004</v>
      </c>
    </row>
    <row r="27" spans="1:8" x14ac:dyDescent="0.2">
      <c r="A27" s="48">
        <v>3400</v>
      </c>
      <c r="B27" s="11" t="s">
        <v>87</v>
      </c>
      <c r="C27" s="15">
        <v>205740.18</v>
      </c>
      <c r="D27" s="15">
        <v>40000</v>
      </c>
      <c r="E27" s="15">
        <f t="shared" si="0"/>
        <v>245740.18</v>
      </c>
      <c r="F27" s="15">
        <v>189184.01</v>
      </c>
      <c r="G27" s="15">
        <v>149184.01</v>
      </c>
      <c r="H27" s="15">
        <f t="shared" si="1"/>
        <v>56556.169999999984</v>
      </c>
    </row>
    <row r="28" spans="1:8" x14ac:dyDescent="0.2">
      <c r="A28" s="48">
        <v>3500</v>
      </c>
      <c r="B28" s="11" t="s">
        <v>88</v>
      </c>
      <c r="C28" s="15">
        <v>4109150.99</v>
      </c>
      <c r="D28" s="15">
        <v>-81169.52</v>
      </c>
      <c r="E28" s="15">
        <f t="shared" si="0"/>
        <v>4027981.47</v>
      </c>
      <c r="F28" s="15">
        <v>3327572.06</v>
      </c>
      <c r="G28" s="15">
        <v>3251169.25</v>
      </c>
      <c r="H28" s="15">
        <f t="shared" si="1"/>
        <v>700409.41000000015</v>
      </c>
    </row>
    <row r="29" spans="1:8" x14ac:dyDescent="0.2">
      <c r="A29" s="48">
        <v>3600</v>
      </c>
      <c r="B29" s="11" t="s">
        <v>89</v>
      </c>
      <c r="C29" s="15">
        <v>49640</v>
      </c>
      <c r="D29" s="15">
        <v>-1154.44</v>
      </c>
      <c r="E29" s="15">
        <f t="shared" si="0"/>
        <v>48485.56</v>
      </c>
      <c r="F29" s="15">
        <v>17100</v>
      </c>
      <c r="G29" s="15">
        <v>17100</v>
      </c>
      <c r="H29" s="15">
        <f t="shared" si="1"/>
        <v>31385.559999999998</v>
      </c>
    </row>
    <row r="30" spans="1:8" x14ac:dyDescent="0.2">
      <c r="A30" s="48">
        <v>3700</v>
      </c>
      <c r="B30" s="11" t="s">
        <v>90</v>
      </c>
      <c r="C30" s="15">
        <v>37215</v>
      </c>
      <c r="D30" s="15">
        <v>-18000</v>
      </c>
      <c r="E30" s="15">
        <f t="shared" si="0"/>
        <v>19215</v>
      </c>
      <c r="F30" s="15">
        <v>6233.84</v>
      </c>
      <c r="G30" s="15">
        <v>6233.84</v>
      </c>
      <c r="H30" s="15">
        <f t="shared" si="1"/>
        <v>12981.16</v>
      </c>
    </row>
    <row r="31" spans="1:8" x14ac:dyDescent="0.2">
      <c r="A31" s="48">
        <v>3800</v>
      </c>
      <c r="B31" s="11" t="s">
        <v>91</v>
      </c>
      <c r="C31" s="15">
        <v>42105</v>
      </c>
      <c r="D31" s="15">
        <v>94154.44</v>
      </c>
      <c r="E31" s="15">
        <f t="shared" si="0"/>
        <v>136259.44</v>
      </c>
      <c r="F31" s="15">
        <v>101861.34</v>
      </c>
      <c r="G31" s="15">
        <v>13154.44</v>
      </c>
      <c r="H31" s="15">
        <f t="shared" si="1"/>
        <v>34398.100000000006</v>
      </c>
    </row>
    <row r="32" spans="1:8" x14ac:dyDescent="0.2">
      <c r="A32" s="48">
        <v>3900</v>
      </c>
      <c r="B32" s="11" t="s">
        <v>19</v>
      </c>
      <c r="C32" s="15">
        <v>4222192.96</v>
      </c>
      <c r="D32" s="15">
        <v>318953.28999999998</v>
      </c>
      <c r="E32" s="15">
        <f t="shared" si="0"/>
        <v>4541146.25</v>
      </c>
      <c r="F32" s="15">
        <v>3762758.32</v>
      </c>
      <c r="G32" s="15">
        <v>2931048.3</v>
      </c>
      <c r="H32" s="15">
        <f t="shared" si="1"/>
        <v>778387.93000000017</v>
      </c>
    </row>
    <row r="33" spans="1:8" x14ac:dyDescent="0.2">
      <c r="A33" s="47" t="s">
        <v>64</v>
      </c>
      <c r="B33" s="7"/>
      <c r="C33" s="15">
        <f>SUM(C34:C42)</f>
        <v>382800</v>
      </c>
      <c r="D33" s="15">
        <f>SUM(D34:D42)</f>
        <v>-14900</v>
      </c>
      <c r="E33" s="15">
        <f t="shared" si="0"/>
        <v>367900</v>
      </c>
      <c r="F33" s="15">
        <f>SUM(F34:F42)</f>
        <v>367900</v>
      </c>
      <c r="G33" s="15">
        <f>SUM(G34:G42)</f>
        <v>367900</v>
      </c>
      <c r="H33" s="15">
        <f t="shared" si="1"/>
        <v>0</v>
      </c>
    </row>
    <row r="34" spans="1:8" x14ac:dyDescent="0.2">
      <c r="A34" s="48">
        <v>4100</v>
      </c>
      <c r="B34" s="11" t="s">
        <v>92</v>
      </c>
      <c r="C34" s="15">
        <v>24000</v>
      </c>
      <c r="D34" s="15">
        <v>0</v>
      </c>
      <c r="E34" s="15">
        <f t="shared" si="0"/>
        <v>24000</v>
      </c>
      <c r="F34" s="15">
        <v>24000</v>
      </c>
      <c r="G34" s="15">
        <v>24000</v>
      </c>
      <c r="H34" s="15">
        <f t="shared" si="1"/>
        <v>0</v>
      </c>
    </row>
    <row r="35" spans="1:8" x14ac:dyDescent="0.2">
      <c r="A35" s="48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8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8">
        <v>4400</v>
      </c>
      <c r="B37" s="11" t="s">
        <v>95</v>
      </c>
      <c r="C37" s="15">
        <v>358800</v>
      </c>
      <c r="D37" s="15">
        <v>-14900</v>
      </c>
      <c r="E37" s="15">
        <f t="shared" si="0"/>
        <v>343900</v>
      </c>
      <c r="F37" s="15">
        <v>343900</v>
      </c>
      <c r="G37" s="15">
        <v>343900</v>
      </c>
      <c r="H37" s="15">
        <f t="shared" si="1"/>
        <v>0</v>
      </c>
    </row>
    <row r="38" spans="1:8" x14ac:dyDescent="0.2">
      <c r="A38" s="48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8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8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8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8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7" t="s">
        <v>65</v>
      </c>
      <c r="B43" s="7"/>
      <c r="C43" s="15">
        <f>SUM(C44:C52)</f>
        <v>1275536.4400000002</v>
      </c>
      <c r="D43" s="15">
        <f>SUM(D44:D52)</f>
        <v>2238941.8899999997</v>
      </c>
      <c r="E43" s="15">
        <f t="shared" si="0"/>
        <v>3514478.33</v>
      </c>
      <c r="F43" s="15">
        <f>SUM(F44:F52)</f>
        <v>3023077.1599999997</v>
      </c>
      <c r="G43" s="15">
        <f>SUM(G44:G52)</f>
        <v>2652662.7399999998</v>
      </c>
      <c r="H43" s="15">
        <f t="shared" si="1"/>
        <v>491401.17000000039</v>
      </c>
    </row>
    <row r="44" spans="1:8" x14ac:dyDescent="0.2">
      <c r="A44" s="48">
        <v>5100</v>
      </c>
      <c r="B44" s="11" t="s">
        <v>99</v>
      </c>
      <c r="C44" s="15">
        <v>109172.85</v>
      </c>
      <c r="D44" s="15">
        <v>224590.48</v>
      </c>
      <c r="E44" s="15">
        <f t="shared" si="0"/>
        <v>333763.33</v>
      </c>
      <c r="F44" s="15">
        <v>295345.73</v>
      </c>
      <c r="G44" s="15">
        <v>194908.83</v>
      </c>
      <c r="H44" s="15">
        <f t="shared" si="1"/>
        <v>38417.600000000035</v>
      </c>
    </row>
    <row r="45" spans="1:8" x14ac:dyDescent="0.2">
      <c r="A45" s="48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8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8">
        <v>5400</v>
      </c>
      <c r="B47" s="11" t="s">
        <v>102</v>
      </c>
      <c r="C47" s="15">
        <v>1095298.5900000001</v>
      </c>
      <c r="D47" s="15">
        <v>1854701.41</v>
      </c>
      <c r="E47" s="15">
        <f t="shared" si="0"/>
        <v>2950000</v>
      </c>
      <c r="F47" s="15">
        <v>2601526.3199999998</v>
      </c>
      <c r="G47" s="15">
        <v>2351526.3199999998</v>
      </c>
      <c r="H47" s="15">
        <f t="shared" si="1"/>
        <v>348473.68000000017</v>
      </c>
    </row>
    <row r="48" spans="1:8" x14ac:dyDescent="0.2">
      <c r="A48" s="48">
        <v>5500</v>
      </c>
      <c r="B48" s="11" t="s">
        <v>103</v>
      </c>
      <c r="C48" s="15">
        <v>10350</v>
      </c>
      <c r="D48" s="15">
        <v>-10350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8">
        <v>5600</v>
      </c>
      <c r="B49" s="11" t="s">
        <v>104</v>
      </c>
      <c r="C49" s="15">
        <v>60715</v>
      </c>
      <c r="D49" s="15">
        <v>170000</v>
      </c>
      <c r="E49" s="15">
        <f t="shared" si="0"/>
        <v>230715</v>
      </c>
      <c r="F49" s="15">
        <v>126205.11</v>
      </c>
      <c r="G49" s="15">
        <v>106227.59</v>
      </c>
      <c r="H49" s="15">
        <f t="shared" si="1"/>
        <v>104509.89</v>
      </c>
    </row>
    <row r="50" spans="1:8" x14ac:dyDescent="0.2">
      <c r="A50" s="48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8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8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7" t="s">
        <v>66</v>
      </c>
      <c r="B53" s="7"/>
      <c r="C53" s="15">
        <f>SUM(C54:C56)</f>
        <v>360731.45</v>
      </c>
      <c r="D53" s="15">
        <f>SUM(D54:D56)</f>
        <v>-34409.15</v>
      </c>
      <c r="E53" s="15">
        <f t="shared" si="0"/>
        <v>326322.3</v>
      </c>
      <c r="F53" s="15">
        <f>SUM(F54:F56)</f>
        <v>326322.3</v>
      </c>
      <c r="G53" s="15">
        <f>SUM(G54:G56)</f>
        <v>326322.3</v>
      </c>
      <c r="H53" s="15">
        <f t="shared" si="1"/>
        <v>0</v>
      </c>
    </row>
    <row r="54" spans="1:8" x14ac:dyDescent="0.2">
      <c r="A54" s="48">
        <v>6100</v>
      </c>
      <c r="B54" s="11" t="s">
        <v>108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8">
        <v>6200</v>
      </c>
      <c r="B55" s="11" t="s">
        <v>109</v>
      </c>
      <c r="C55" s="15">
        <v>360731.45</v>
      </c>
      <c r="D55" s="15">
        <v>-34409.15</v>
      </c>
      <c r="E55" s="15">
        <f t="shared" si="0"/>
        <v>326322.3</v>
      </c>
      <c r="F55" s="15">
        <v>326322.3</v>
      </c>
      <c r="G55" s="15">
        <v>326322.3</v>
      </c>
      <c r="H55" s="15">
        <f t="shared" si="1"/>
        <v>0</v>
      </c>
    </row>
    <row r="56" spans="1:8" x14ac:dyDescent="0.2">
      <c r="A56" s="48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7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8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8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8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8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8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8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8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7" t="s">
        <v>68</v>
      </c>
      <c r="B65" s="7"/>
      <c r="C65" s="15">
        <f>SUM(C66:C68)</f>
        <v>636064.29</v>
      </c>
      <c r="D65" s="15">
        <f>SUM(D66:D68)</f>
        <v>104685.15</v>
      </c>
      <c r="E65" s="15">
        <f t="shared" si="0"/>
        <v>740749.44000000006</v>
      </c>
      <c r="F65" s="15">
        <f>SUM(F66:F68)</f>
        <v>535983.35999999999</v>
      </c>
      <c r="G65" s="15">
        <f>SUM(G66:G68)</f>
        <v>535983.35999999999</v>
      </c>
      <c r="H65" s="15">
        <f t="shared" si="1"/>
        <v>204766.08000000007</v>
      </c>
    </row>
    <row r="66" spans="1:8" x14ac:dyDescent="0.2">
      <c r="A66" s="48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8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8">
        <v>8500</v>
      </c>
      <c r="B68" s="11" t="s">
        <v>40</v>
      </c>
      <c r="C68" s="15">
        <v>636064.29</v>
      </c>
      <c r="D68" s="15">
        <v>104685.15</v>
      </c>
      <c r="E68" s="15">
        <f t="shared" si="0"/>
        <v>740749.44000000006</v>
      </c>
      <c r="F68" s="15">
        <v>535983.35999999999</v>
      </c>
      <c r="G68" s="15">
        <v>535983.35999999999</v>
      </c>
      <c r="H68" s="15">
        <f t="shared" si="1"/>
        <v>204766.08000000007</v>
      </c>
    </row>
    <row r="69" spans="1:8" x14ac:dyDescent="0.2">
      <c r="A69" s="47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8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8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8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8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8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8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8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53255847.029999994</v>
      </c>
      <c r="D77" s="17">
        <f t="shared" si="4"/>
        <v>3229718.4399999995</v>
      </c>
      <c r="E77" s="17">
        <f t="shared" si="4"/>
        <v>56485565.469999991</v>
      </c>
      <c r="F77" s="17">
        <f t="shared" si="4"/>
        <v>50383447.479999989</v>
      </c>
      <c r="G77" s="17">
        <f t="shared" si="4"/>
        <v>46867171.769999996</v>
      </c>
      <c r="H77" s="17">
        <f t="shared" si="4"/>
        <v>6102117.9899999984</v>
      </c>
    </row>
    <row r="78" spans="1:8" x14ac:dyDescent="0.2">
      <c r="A78" s="67" t="s">
        <v>143</v>
      </c>
      <c r="B78" s="67"/>
      <c r="C78" s="67"/>
      <c r="D78" s="67"/>
      <c r="E78" s="67"/>
      <c r="F78" s="67"/>
      <c r="G78" s="67"/>
    </row>
    <row r="79" spans="1:8" x14ac:dyDescent="0.2">
      <c r="A79" s="51"/>
      <c r="B79" s="51"/>
      <c r="C79" s="51"/>
      <c r="D79" s="51"/>
      <c r="E79" s="51"/>
      <c r="F79" s="51"/>
      <c r="G79" s="51"/>
    </row>
    <row r="80" spans="1:8" x14ac:dyDescent="0.2">
      <c r="A80" s="51"/>
      <c r="B80" s="51"/>
      <c r="C80" s="51"/>
      <c r="D80" s="51"/>
      <c r="E80" s="51"/>
      <c r="F80" s="51"/>
      <c r="G80" s="51"/>
    </row>
    <row r="81" spans="1:7" x14ac:dyDescent="0.2">
      <c r="A81" s="51"/>
      <c r="B81" s="51"/>
      <c r="C81" s="51"/>
      <c r="D81" s="51"/>
      <c r="E81" s="51"/>
      <c r="F81" s="51"/>
      <c r="G81" s="51"/>
    </row>
    <row r="82" spans="1:7" x14ac:dyDescent="0.2">
      <c r="A82" s="51"/>
      <c r="B82" s="51"/>
      <c r="C82" s="51"/>
      <c r="D82" s="51"/>
      <c r="E82" s="51"/>
      <c r="F82" s="51"/>
      <c r="G82" s="51"/>
    </row>
    <row r="83" spans="1:7" x14ac:dyDescent="0.2">
      <c r="A83" s="51"/>
      <c r="B83" s="51"/>
      <c r="C83" s="51"/>
      <c r="D83" s="51"/>
      <c r="E83" s="51"/>
      <c r="F83" s="51"/>
      <c r="G83" s="51"/>
    </row>
    <row r="84" spans="1:7" x14ac:dyDescent="0.2">
      <c r="A84" s="51"/>
      <c r="B84" s="51"/>
      <c r="C84" s="51"/>
      <c r="D84" s="51"/>
      <c r="E84" s="51"/>
      <c r="F84" s="51"/>
      <c r="G84" s="51"/>
    </row>
    <row r="85" spans="1:7" x14ac:dyDescent="0.2">
      <c r="A85" s="51"/>
      <c r="B85" s="51"/>
      <c r="C85" s="51"/>
      <c r="D85" s="51"/>
      <c r="E85" s="51"/>
      <c r="F85" s="51"/>
      <c r="G85" s="51"/>
    </row>
    <row r="86" spans="1:7" x14ac:dyDescent="0.2">
      <c r="A86" s="51"/>
      <c r="B86" s="51"/>
      <c r="C86" s="51"/>
      <c r="D86" s="51"/>
      <c r="E86" s="51"/>
      <c r="F86" s="51"/>
      <c r="G86" s="51"/>
    </row>
    <row r="89" spans="1:7" x14ac:dyDescent="0.2">
      <c r="B89" s="52" t="s">
        <v>144</v>
      </c>
      <c r="E89" s="54" t="s">
        <v>145</v>
      </c>
      <c r="F89" s="54"/>
      <c r="G89" s="54"/>
    </row>
    <row r="90" spans="1:7" ht="22.5" x14ac:dyDescent="0.2">
      <c r="B90" s="53" t="s">
        <v>146</v>
      </c>
      <c r="E90" s="55" t="s">
        <v>147</v>
      </c>
      <c r="F90" s="55"/>
      <c r="G90" s="55"/>
    </row>
  </sheetData>
  <sheetProtection formatCells="0" formatColumns="0" formatRows="0" autoFilter="0"/>
  <mergeCells count="7">
    <mergeCell ref="E89:G89"/>
    <mergeCell ref="E90:G90"/>
    <mergeCell ref="A1:H1"/>
    <mergeCell ref="C2:G2"/>
    <mergeCell ref="H2:H3"/>
    <mergeCell ref="A2:B4"/>
    <mergeCell ref="A78:G7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showGridLines="0" zoomScaleNormal="100" workbookViewId="0">
      <selection activeCell="I32" sqref="A1:I32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6" t="s">
        <v>129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49">
        <v>50983514.850000001</v>
      </c>
      <c r="D6" s="49">
        <v>920500.55</v>
      </c>
      <c r="E6" s="49">
        <f>C6+D6</f>
        <v>51904015.399999999</v>
      </c>
      <c r="F6" s="49">
        <v>46498064.659999996</v>
      </c>
      <c r="G6" s="49">
        <v>43352203.369999997</v>
      </c>
      <c r="H6" s="49">
        <f>E6-F6</f>
        <v>5405950.7400000021</v>
      </c>
    </row>
    <row r="7" spans="1:8" x14ac:dyDescent="0.2">
      <c r="A7" s="5"/>
      <c r="B7" s="18"/>
      <c r="C7" s="49"/>
      <c r="D7" s="49"/>
      <c r="E7" s="49"/>
      <c r="F7" s="49"/>
      <c r="G7" s="49"/>
      <c r="H7" s="49"/>
    </row>
    <row r="8" spans="1:8" x14ac:dyDescent="0.2">
      <c r="A8" s="5"/>
      <c r="B8" s="18" t="s">
        <v>1</v>
      </c>
      <c r="C8" s="49">
        <v>2272332.1800000002</v>
      </c>
      <c r="D8" s="49">
        <v>2309217.89</v>
      </c>
      <c r="E8" s="49">
        <f>C8+D8</f>
        <v>4581550.07</v>
      </c>
      <c r="F8" s="49">
        <v>3885382.82</v>
      </c>
      <c r="G8" s="49">
        <v>3514968.4</v>
      </c>
      <c r="H8" s="49">
        <f>E8-F8</f>
        <v>696167.25000000047</v>
      </c>
    </row>
    <row r="9" spans="1:8" x14ac:dyDescent="0.2">
      <c r="A9" s="5"/>
      <c r="B9" s="18"/>
      <c r="C9" s="49"/>
      <c r="D9" s="49"/>
      <c r="E9" s="49"/>
      <c r="F9" s="49"/>
      <c r="G9" s="49"/>
      <c r="H9" s="49"/>
    </row>
    <row r="10" spans="1:8" x14ac:dyDescent="0.2">
      <c r="A10" s="5"/>
      <c r="B10" s="18" t="s">
        <v>2</v>
      </c>
      <c r="C10" s="49">
        <v>0</v>
      </c>
      <c r="D10" s="49">
        <v>0</v>
      </c>
      <c r="E10" s="49">
        <f>C10+D10</f>
        <v>0</v>
      </c>
      <c r="F10" s="49">
        <v>0</v>
      </c>
      <c r="G10" s="49">
        <v>0</v>
      </c>
      <c r="H10" s="49">
        <f>E10-F10</f>
        <v>0</v>
      </c>
    </row>
    <row r="11" spans="1:8" x14ac:dyDescent="0.2">
      <c r="A11" s="5"/>
      <c r="B11" s="18"/>
      <c r="C11" s="49"/>
      <c r="D11" s="49"/>
      <c r="E11" s="49"/>
      <c r="F11" s="49"/>
      <c r="G11" s="49"/>
      <c r="H11" s="49"/>
    </row>
    <row r="12" spans="1:8" x14ac:dyDescent="0.2">
      <c r="A12" s="5"/>
      <c r="B12" s="18" t="s">
        <v>41</v>
      </c>
      <c r="C12" s="49">
        <v>0</v>
      </c>
      <c r="D12" s="49">
        <v>0</v>
      </c>
      <c r="E12" s="49">
        <f>C12+D12</f>
        <v>0</v>
      </c>
      <c r="F12" s="49">
        <v>0</v>
      </c>
      <c r="G12" s="49">
        <v>0</v>
      </c>
      <c r="H12" s="49">
        <f>E12-F12</f>
        <v>0</v>
      </c>
    </row>
    <row r="13" spans="1:8" x14ac:dyDescent="0.2">
      <c r="A13" s="5"/>
      <c r="B13" s="18"/>
      <c r="C13" s="49"/>
      <c r="D13" s="49"/>
      <c r="E13" s="49"/>
      <c r="F13" s="49"/>
      <c r="G13" s="49"/>
      <c r="H13" s="49"/>
    </row>
    <row r="14" spans="1:8" x14ac:dyDescent="0.2">
      <c r="A14" s="5"/>
      <c r="B14" s="18" t="s">
        <v>38</v>
      </c>
      <c r="C14" s="49">
        <v>0</v>
      </c>
      <c r="D14" s="49">
        <v>0</v>
      </c>
      <c r="E14" s="49">
        <f>C14+D14</f>
        <v>0</v>
      </c>
      <c r="F14" s="49">
        <v>0</v>
      </c>
      <c r="G14" s="49">
        <v>0</v>
      </c>
      <c r="H14" s="49">
        <f>E14-F14</f>
        <v>0</v>
      </c>
    </row>
    <row r="15" spans="1:8" x14ac:dyDescent="0.2">
      <c r="A15" s="6"/>
      <c r="B15" s="19"/>
      <c r="C15" s="50"/>
      <c r="D15" s="50"/>
      <c r="E15" s="50"/>
      <c r="F15" s="50"/>
      <c r="G15" s="50"/>
      <c r="H15" s="50"/>
    </row>
    <row r="16" spans="1:8" x14ac:dyDescent="0.2">
      <c r="A16" s="20"/>
      <c r="B16" s="13" t="s">
        <v>53</v>
      </c>
      <c r="C16" s="17">
        <f>SUM(C6+C8+C10+C12+C14)</f>
        <v>53255847.030000001</v>
      </c>
      <c r="D16" s="17">
        <f>SUM(D6+D8+D10+D12+D14)</f>
        <v>3229718.4400000004</v>
      </c>
      <c r="E16" s="17">
        <f>SUM(E6+E8+E10+E12+E14)</f>
        <v>56485565.469999999</v>
      </c>
      <c r="F16" s="17">
        <f t="shared" ref="F16:H16" si="0">SUM(F6+F8+F10+F12+F14)</f>
        <v>50383447.479999997</v>
      </c>
      <c r="G16" s="17">
        <f t="shared" si="0"/>
        <v>46867171.769999996</v>
      </c>
      <c r="H16" s="17">
        <f t="shared" si="0"/>
        <v>6102117.9900000021</v>
      </c>
    </row>
    <row r="17" spans="1:7" x14ac:dyDescent="0.2">
      <c r="A17" s="67" t="s">
        <v>143</v>
      </c>
      <c r="B17" s="67"/>
      <c r="C17" s="67"/>
      <c r="D17" s="67"/>
      <c r="E17" s="67"/>
      <c r="F17" s="67"/>
      <c r="G17" s="67"/>
    </row>
    <row r="18" spans="1:7" x14ac:dyDescent="0.2">
      <c r="A18" s="51"/>
      <c r="B18" s="51"/>
      <c r="C18" s="51"/>
      <c r="D18" s="51"/>
      <c r="E18" s="51"/>
      <c r="F18" s="51"/>
      <c r="G18" s="51"/>
    </row>
    <row r="19" spans="1:7" x14ac:dyDescent="0.2">
      <c r="A19" s="51"/>
      <c r="B19" s="51"/>
      <c r="C19" s="51"/>
      <c r="D19" s="51"/>
      <c r="E19" s="51"/>
      <c r="F19" s="51"/>
      <c r="G19" s="51"/>
    </row>
    <row r="20" spans="1:7" x14ac:dyDescent="0.2">
      <c r="A20" s="51"/>
      <c r="B20" s="51"/>
      <c r="C20" s="51"/>
      <c r="D20" s="51"/>
      <c r="E20" s="51"/>
      <c r="F20" s="51"/>
      <c r="G20" s="51"/>
    </row>
    <row r="21" spans="1:7" x14ac:dyDescent="0.2">
      <c r="A21" s="51"/>
      <c r="B21" s="51"/>
      <c r="C21" s="51"/>
      <c r="D21" s="51"/>
      <c r="E21" s="51"/>
      <c r="F21" s="51"/>
      <c r="G21" s="51"/>
    </row>
    <row r="22" spans="1:7" x14ac:dyDescent="0.2">
      <c r="A22" s="51"/>
      <c r="B22" s="51"/>
      <c r="C22" s="51"/>
      <c r="D22" s="51"/>
      <c r="E22" s="51"/>
      <c r="F22" s="51"/>
      <c r="G22" s="51"/>
    </row>
    <row r="23" spans="1:7" x14ac:dyDescent="0.2">
      <c r="A23" s="51"/>
      <c r="B23" s="51"/>
      <c r="C23" s="51"/>
      <c r="D23" s="51"/>
      <c r="E23" s="51"/>
      <c r="F23" s="51"/>
      <c r="G23" s="51"/>
    </row>
    <row r="24" spans="1:7" x14ac:dyDescent="0.2">
      <c r="A24" s="51"/>
      <c r="B24" s="51"/>
      <c r="C24" s="51"/>
      <c r="D24" s="51"/>
      <c r="E24" s="51"/>
      <c r="F24" s="51"/>
      <c r="G24" s="51"/>
    </row>
    <row r="25" spans="1:7" x14ac:dyDescent="0.2">
      <c r="A25" s="51"/>
      <c r="B25" s="51"/>
      <c r="C25" s="51"/>
      <c r="D25" s="51"/>
      <c r="E25" s="51"/>
      <c r="F25" s="51"/>
      <c r="G25" s="51"/>
    </row>
    <row r="26" spans="1:7" x14ac:dyDescent="0.2">
      <c r="A26" s="51"/>
      <c r="B26" s="51"/>
      <c r="C26" s="51"/>
      <c r="D26" s="51"/>
      <c r="E26" s="51"/>
      <c r="F26" s="51"/>
      <c r="G26" s="51"/>
    </row>
    <row r="27" spans="1:7" x14ac:dyDescent="0.2">
      <c r="A27" s="51"/>
      <c r="B27" s="51"/>
      <c r="C27" s="51"/>
      <c r="D27" s="51"/>
      <c r="E27" s="51"/>
      <c r="F27" s="51"/>
      <c r="G27" s="51"/>
    </row>
    <row r="30" spans="1:7" x14ac:dyDescent="0.2">
      <c r="B30" s="52" t="s">
        <v>144</v>
      </c>
      <c r="E30" s="54" t="s">
        <v>145</v>
      </c>
      <c r="F30" s="54"/>
      <c r="G30" s="54"/>
    </row>
    <row r="31" spans="1:7" ht="22.5" x14ac:dyDescent="0.2">
      <c r="B31" s="53" t="s">
        <v>146</v>
      </c>
      <c r="E31" s="55" t="s">
        <v>148</v>
      </c>
      <c r="F31" s="55"/>
      <c r="G31" s="55"/>
    </row>
  </sheetData>
  <sheetProtection formatCells="0" formatColumns="0" formatRows="0" autoFilter="0"/>
  <mergeCells count="7">
    <mergeCell ref="E30:G30"/>
    <mergeCell ref="E31:G31"/>
    <mergeCell ref="A1:H1"/>
    <mergeCell ref="C2:G2"/>
    <mergeCell ref="H2:H3"/>
    <mergeCell ref="A2:B4"/>
    <mergeCell ref="A17:G17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showGridLines="0" workbookViewId="0">
      <selection activeCell="B95" sqref="A1:H9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6" t="s">
        <v>139</v>
      </c>
      <c r="B1" s="57"/>
      <c r="C1" s="57"/>
      <c r="D1" s="57"/>
      <c r="E1" s="57"/>
      <c r="F1" s="57"/>
      <c r="G1" s="57"/>
      <c r="H1" s="58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1" t="s">
        <v>54</v>
      </c>
      <c r="B3" s="62"/>
      <c r="C3" s="56" t="s">
        <v>60</v>
      </c>
      <c r="D3" s="57"/>
      <c r="E3" s="57"/>
      <c r="F3" s="57"/>
      <c r="G3" s="58"/>
      <c r="H3" s="59" t="s">
        <v>59</v>
      </c>
    </row>
    <row r="4" spans="1:8" ht="24.95" customHeight="1" x14ac:dyDescent="0.2">
      <c r="A4" s="63"/>
      <c r="B4" s="64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0"/>
    </row>
    <row r="5" spans="1:8" x14ac:dyDescent="0.2">
      <c r="A5" s="65"/>
      <c r="B5" s="66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1877238.72</v>
      </c>
      <c r="D7" s="15">
        <v>2085376.66</v>
      </c>
      <c r="E7" s="15">
        <f>C7+D7</f>
        <v>3962615.38</v>
      </c>
      <c r="F7" s="15">
        <v>3530292.15</v>
      </c>
      <c r="G7" s="15">
        <v>2974381.66</v>
      </c>
      <c r="H7" s="15">
        <f>E7-F7</f>
        <v>432323.23</v>
      </c>
    </row>
    <row r="8" spans="1:8" x14ac:dyDescent="0.2">
      <c r="A8" s="4" t="s">
        <v>131</v>
      </c>
      <c r="B8" s="22"/>
      <c r="C8" s="15">
        <v>551553.88</v>
      </c>
      <c r="D8" s="15">
        <v>205000</v>
      </c>
      <c r="E8" s="15">
        <f t="shared" ref="E8:E13" si="0">C8+D8</f>
        <v>756553.88</v>
      </c>
      <c r="F8" s="15">
        <v>627175.17000000004</v>
      </c>
      <c r="G8" s="15">
        <v>522190.75</v>
      </c>
      <c r="H8" s="15">
        <f t="shared" ref="H8:H13" si="1">E8-F8</f>
        <v>129378.70999999996</v>
      </c>
    </row>
    <row r="9" spans="1:8" x14ac:dyDescent="0.2">
      <c r="A9" s="4" t="s">
        <v>132</v>
      </c>
      <c r="B9" s="22"/>
      <c r="C9" s="15">
        <v>7701626.0499999998</v>
      </c>
      <c r="D9" s="15">
        <v>993887.22</v>
      </c>
      <c r="E9" s="15">
        <f t="shared" si="0"/>
        <v>8695513.2699999996</v>
      </c>
      <c r="F9" s="15">
        <v>7654824.96</v>
      </c>
      <c r="G9" s="15">
        <v>7218111.75</v>
      </c>
      <c r="H9" s="15">
        <f t="shared" si="1"/>
        <v>1040688.3099999996</v>
      </c>
    </row>
    <row r="10" spans="1:8" x14ac:dyDescent="0.2">
      <c r="A10" s="4" t="s">
        <v>133</v>
      </c>
      <c r="B10" s="22"/>
      <c r="C10" s="15">
        <v>8037418.5700000003</v>
      </c>
      <c r="D10" s="15">
        <v>-37514.85</v>
      </c>
      <c r="E10" s="15">
        <f t="shared" si="0"/>
        <v>7999903.7200000007</v>
      </c>
      <c r="F10" s="15">
        <v>7169587.8600000003</v>
      </c>
      <c r="G10" s="15">
        <v>7088915.8600000003</v>
      </c>
      <c r="H10" s="15">
        <f t="shared" si="1"/>
        <v>830315.86000000034</v>
      </c>
    </row>
    <row r="11" spans="1:8" x14ac:dyDescent="0.2">
      <c r="A11" s="4" t="s">
        <v>134</v>
      </c>
      <c r="B11" s="22"/>
      <c r="C11" s="15">
        <v>2905324.4</v>
      </c>
      <c r="D11" s="15">
        <v>-156607.04999999999</v>
      </c>
      <c r="E11" s="15">
        <f t="shared" si="0"/>
        <v>2748717.35</v>
      </c>
      <c r="F11" s="15">
        <v>2468695.35</v>
      </c>
      <c r="G11" s="15">
        <v>2429784.83</v>
      </c>
      <c r="H11" s="15">
        <f t="shared" si="1"/>
        <v>280022</v>
      </c>
    </row>
    <row r="12" spans="1:8" x14ac:dyDescent="0.2">
      <c r="A12" s="4" t="s">
        <v>135</v>
      </c>
      <c r="B12" s="22"/>
      <c r="C12" s="15">
        <v>6617474.5300000003</v>
      </c>
      <c r="D12" s="15">
        <v>861264.11</v>
      </c>
      <c r="E12" s="15">
        <f t="shared" si="0"/>
        <v>7478738.6400000006</v>
      </c>
      <c r="F12" s="15">
        <v>6964707.5499999998</v>
      </c>
      <c r="G12" s="15">
        <v>6696525.6200000001</v>
      </c>
      <c r="H12" s="15">
        <f t="shared" si="1"/>
        <v>514031.09000000078</v>
      </c>
    </row>
    <row r="13" spans="1:8" x14ac:dyDescent="0.2">
      <c r="A13" s="4" t="s">
        <v>136</v>
      </c>
      <c r="B13" s="22"/>
      <c r="C13" s="15">
        <v>2677880.35</v>
      </c>
      <c r="D13" s="15">
        <v>-201565</v>
      </c>
      <c r="E13" s="15">
        <f t="shared" si="0"/>
        <v>2476315.35</v>
      </c>
      <c r="F13" s="15">
        <v>2223443.6800000002</v>
      </c>
      <c r="G13" s="15">
        <v>2217080.5699999998</v>
      </c>
      <c r="H13" s="15">
        <f t="shared" si="1"/>
        <v>252871.66999999993</v>
      </c>
    </row>
    <row r="14" spans="1:8" x14ac:dyDescent="0.2">
      <c r="A14" s="4" t="s">
        <v>137</v>
      </c>
      <c r="B14" s="22"/>
      <c r="C14" s="15">
        <v>18819187.84</v>
      </c>
      <c r="D14" s="15">
        <v>-966513.08</v>
      </c>
      <c r="E14" s="15">
        <f t="shared" ref="E14" si="2">C14+D14</f>
        <v>17852674.760000002</v>
      </c>
      <c r="F14" s="15">
        <v>15612689.35</v>
      </c>
      <c r="G14" s="15">
        <v>14203886.49</v>
      </c>
      <c r="H14" s="15">
        <f t="shared" ref="H14" si="3">E14-F14</f>
        <v>2239985.410000002</v>
      </c>
    </row>
    <row r="15" spans="1:8" x14ac:dyDescent="0.2">
      <c r="A15" s="4" t="s">
        <v>138</v>
      </c>
      <c r="B15" s="22"/>
      <c r="C15" s="15">
        <v>4068142.69</v>
      </c>
      <c r="D15" s="15">
        <v>446390.43</v>
      </c>
      <c r="E15" s="15">
        <f t="shared" ref="E15" si="4">C15+D15</f>
        <v>4514533.12</v>
      </c>
      <c r="F15" s="15">
        <v>4132031.41</v>
      </c>
      <c r="G15" s="15">
        <v>3516294.24</v>
      </c>
      <c r="H15" s="15">
        <f t="shared" ref="H15" si="5">E15-F15</f>
        <v>382501.70999999996</v>
      </c>
    </row>
    <row r="16" spans="1:8" x14ac:dyDescent="0.2">
      <c r="A16" s="4"/>
      <c r="B16" s="22"/>
      <c r="C16" s="15"/>
      <c r="D16" s="15"/>
      <c r="E16" s="15"/>
      <c r="F16" s="15"/>
      <c r="G16" s="15"/>
      <c r="H16" s="15"/>
    </row>
    <row r="17" spans="1:8" x14ac:dyDescent="0.2">
      <c r="A17" s="4"/>
      <c r="B17" s="25"/>
      <c r="C17" s="16"/>
      <c r="D17" s="16"/>
      <c r="E17" s="16"/>
      <c r="F17" s="16"/>
      <c r="G17" s="16"/>
      <c r="H17" s="16"/>
    </row>
    <row r="18" spans="1:8" x14ac:dyDescent="0.2">
      <c r="A18" s="26"/>
      <c r="B18" s="46" t="s">
        <v>53</v>
      </c>
      <c r="C18" s="23">
        <f t="shared" ref="C18:H18" si="6">SUM(C7:C17)</f>
        <v>53255847.030000001</v>
      </c>
      <c r="D18" s="23">
        <f t="shared" si="6"/>
        <v>3229718.44</v>
      </c>
      <c r="E18" s="23">
        <f t="shared" si="6"/>
        <v>56485565.470000006</v>
      </c>
      <c r="F18" s="23">
        <f t="shared" si="6"/>
        <v>50383447.480000004</v>
      </c>
      <c r="G18" s="23">
        <f t="shared" si="6"/>
        <v>46867171.770000003</v>
      </c>
      <c r="H18" s="23">
        <f t="shared" si="6"/>
        <v>6102117.990000003</v>
      </c>
    </row>
    <row r="21" spans="1:8" ht="45" customHeight="1" x14ac:dyDescent="0.2">
      <c r="A21" s="56" t="s">
        <v>140</v>
      </c>
      <c r="B21" s="57"/>
      <c r="C21" s="57"/>
      <c r="D21" s="57"/>
      <c r="E21" s="57"/>
      <c r="F21" s="57"/>
      <c r="G21" s="57"/>
      <c r="H21" s="58"/>
    </row>
    <row r="23" spans="1:8" x14ac:dyDescent="0.2">
      <c r="A23" s="61" t="s">
        <v>54</v>
      </c>
      <c r="B23" s="62"/>
      <c r="C23" s="56" t="s">
        <v>60</v>
      </c>
      <c r="D23" s="57"/>
      <c r="E23" s="57"/>
      <c r="F23" s="57"/>
      <c r="G23" s="58"/>
      <c r="H23" s="59" t="s">
        <v>59</v>
      </c>
    </row>
    <row r="24" spans="1:8" ht="22.5" x14ac:dyDescent="0.2">
      <c r="A24" s="63"/>
      <c r="B24" s="64"/>
      <c r="C24" s="9" t="s">
        <v>55</v>
      </c>
      <c r="D24" s="9" t="s">
        <v>125</v>
      </c>
      <c r="E24" s="9" t="s">
        <v>56</v>
      </c>
      <c r="F24" s="9" t="s">
        <v>57</v>
      </c>
      <c r="G24" s="9" t="s">
        <v>58</v>
      </c>
      <c r="H24" s="60"/>
    </row>
    <row r="25" spans="1:8" x14ac:dyDescent="0.2">
      <c r="A25" s="65"/>
      <c r="B25" s="66"/>
      <c r="C25" s="10">
        <v>1</v>
      </c>
      <c r="D25" s="10">
        <v>2</v>
      </c>
      <c r="E25" s="10" t="s">
        <v>126</v>
      </c>
      <c r="F25" s="10">
        <v>4</v>
      </c>
      <c r="G25" s="10">
        <v>5</v>
      </c>
      <c r="H25" s="10" t="s">
        <v>127</v>
      </c>
    </row>
    <row r="26" spans="1:8" x14ac:dyDescent="0.2">
      <c r="A26" s="28"/>
      <c r="B26" s="29"/>
      <c r="C26" s="33"/>
      <c r="D26" s="33"/>
      <c r="E26" s="33"/>
      <c r="F26" s="33"/>
      <c r="G26" s="33"/>
      <c r="H26" s="33"/>
    </row>
    <row r="27" spans="1:8" x14ac:dyDescent="0.2">
      <c r="A27" s="4" t="s">
        <v>8</v>
      </c>
      <c r="B27" s="2"/>
      <c r="C27" s="34">
        <v>0</v>
      </c>
      <c r="D27" s="34">
        <v>0</v>
      </c>
      <c r="E27" s="34">
        <f>C27+D27</f>
        <v>0</v>
      </c>
      <c r="F27" s="34">
        <v>0</v>
      </c>
      <c r="G27" s="34">
        <v>0</v>
      </c>
      <c r="H27" s="34">
        <f>E27-F27</f>
        <v>0</v>
      </c>
    </row>
    <row r="28" spans="1:8" x14ac:dyDescent="0.2">
      <c r="A28" s="4" t="s">
        <v>9</v>
      </c>
      <c r="B28" s="2"/>
      <c r="C28" s="34">
        <v>0</v>
      </c>
      <c r="D28" s="34">
        <v>0</v>
      </c>
      <c r="E28" s="34">
        <f t="shared" ref="E28:E30" si="7">C28+D28</f>
        <v>0</v>
      </c>
      <c r="F28" s="34">
        <v>0</v>
      </c>
      <c r="G28" s="34">
        <v>0</v>
      </c>
      <c r="H28" s="34">
        <f t="shared" ref="H28:H30" si="8">E28-F28</f>
        <v>0</v>
      </c>
    </row>
    <row r="29" spans="1:8" x14ac:dyDescent="0.2">
      <c r="A29" s="4" t="s">
        <v>10</v>
      </c>
      <c r="B29" s="2"/>
      <c r="C29" s="34">
        <v>0</v>
      </c>
      <c r="D29" s="34">
        <v>0</v>
      </c>
      <c r="E29" s="34">
        <f t="shared" si="7"/>
        <v>0</v>
      </c>
      <c r="F29" s="34">
        <v>0</v>
      </c>
      <c r="G29" s="34">
        <v>0</v>
      </c>
      <c r="H29" s="34">
        <f t="shared" si="8"/>
        <v>0</v>
      </c>
    </row>
    <row r="30" spans="1:8" x14ac:dyDescent="0.2">
      <c r="A30" s="4" t="s">
        <v>11</v>
      </c>
      <c r="B30" s="2"/>
      <c r="C30" s="34">
        <v>0</v>
      </c>
      <c r="D30" s="34">
        <v>0</v>
      </c>
      <c r="E30" s="34">
        <f t="shared" si="7"/>
        <v>0</v>
      </c>
      <c r="F30" s="34">
        <v>0</v>
      </c>
      <c r="G30" s="34">
        <v>0</v>
      </c>
      <c r="H30" s="34">
        <f t="shared" si="8"/>
        <v>0</v>
      </c>
    </row>
    <row r="31" spans="1:8" x14ac:dyDescent="0.2">
      <c r="A31" s="4"/>
      <c r="B31" s="2"/>
      <c r="C31" s="35"/>
      <c r="D31" s="35"/>
      <c r="E31" s="35"/>
      <c r="F31" s="35"/>
      <c r="G31" s="35"/>
      <c r="H31" s="35"/>
    </row>
    <row r="32" spans="1:8" x14ac:dyDescent="0.2">
      <c r="A32" s="26"/>
      <c r="B32" s="46" t="s">
        <v>53</v>
      </c>
      <c r="C32" s="23">
        <f>SUM(C27:C31)</f>
        <v>0</v>
      </c>
      <c r="D32" s="23">
        <f>SUM(D27:D31)</f>
        <v>0</v>
      </c>
      <c r="E32" s="23">
        <f>SUM(E27:E30)</f>
        <v>0</v>
      </c>
      <c r="F32" s="23">
        <f>SUM(F27:F30)</f>
        <v>0</v>
      </c>
      <c r="G32" s="23">
        <f>SUM(G27:G30)</f>
        <v>0</v>
      </c>
      <c r="H32" s="23">
        <f>SUM(H27:H30)</f>
        <v>0</v>
      </c>
    </row>
    <row r="33" spans="1:8" x14ac:dyDescent="0.2">
      <c r="A33" s="2"/>
      <c r="B33" s="68"/>
      <c r="C33" s="69"/>
      <c r="D33" s="69"/>
      <c r="E33" s="69"/>
      <c r="F33" s="69"/>
      <c r="G33" s="69"/>
      <c r="H33" s="69"/>
    </row>
    <row r="34" spans="1:8" x14ac:dyDescent="0.2">
      <c r="A34" s="2"/>
      <c r="B34" s="68"/>
      <c r="C34" s="69"/>
      <c r="D34" s="69"/>
      <c r="E34" s="69"/>
      <c r="F34" s="69"/>
      <c r="G34" s="69"/>
      <c r="H34" s="69"/>
    </row>
    <row r="35" spans="1:8" x14ac:dyDescent="0.2">
      <c r="A35" s="2"/>
      <c r="B35" s="68"/>
      <c r="C35" s="69"/>
      <c r="D35" s="69"/>
      <c r="E35" s="69"/>
      <c r="F35" s="69"/>
      <c r="G35" s="69"/>
      <c r="H35" s="69"/>
    </row>
    <row r="36" spans="1:8" x14ac:dyDescent="0.2">
      <c r="A36" s="2"/>
      <c r="B36" s="68"/>
      <c r="C36" s="69"/>
      <c r="D36" s="69"/>
      <c r="E36" s="69"/>
      <c r="F36" s="69"/>
      <c r="G36" s="69"/>
      <c r="H36" s="69"/>
    </row>
    <row r="37" spans="1:8" x14ac:dyDescent="0.2">
      <c r="A37" s="2"/>
      <c r="B37" s="68"/>
      <c r="C37" s="69"/>
      <c r="D37" s="69"/>
      <c r="E37" s="69"/>
      <c r="F37" s="69"/>
      <c r="G37" s="69"/>
      <c r="H37" s="69"/>
    </row>
    <row r="38" spans="1:8" x14ac:dyDescent="0.2">
      <c r="A38" s="2"/>
      <c r="B38" s="68"/>
      <c r="C38" s="69"/>
      <c r="D38" s="69"/>
      <c r="E38" s="69"/>
      <c r="F38" s="69"/>
      <c r="G38" s="69"/>
      <c r="H38" s="69"/>
    </row>
    <row r="39" spans="1:8" x14ac:dyDescent="0.2">
      <c r="A39" s="2"/>
      <c r="B39" s="68"/>
      <c r="C39" s="69"/>
      <c r="D39" s="69"/>
      <c r="E39" s="69"/>
      <c r="F39" s="69"/>
      <c r="G39" s="69"/>
      <c r="H39" s="69"/>
    </row>
    <row r="40" spans="1:8" x14ac:dyDescent="0.2">
      <c r="A40" s="2"/>
      <c r="B40" s="68"/>
      <c r="C40" s="69"/>
      <c r="D40" s="69"/>
      <c r="E40" s="69"/>
      <c r="F40" s="69"/>
      <c r="G40" s="69"/>
      <c r="H40" s="69"/>
    </row>
    <row r="41" spans="1:8" x14ac:dyDescent="0.2">
      <c r="A41" s="2"/>
      <c r="B41" s="68"/>
      <c r="C41" s="69"/>
      <c r="D41" s="69"/>
      <c r="E41" s="69"/>
      <c r="F41" s="69"/>
      <c r="G41" s="69"/>
      <c r="H41" s="69"/>
    </row>
    <row r="42" spans="1:8" x14ac:dyDescent="0.2">
      <c r="A42" s="2"/>
      <c r="B42" s="68"/>
      <c r="C42" s="69"/>
      <c r="D42" s="69"/>
      <c r="E42" s="69"/>
      <c r="F42" s="69"/>
      <c r="G42" s="69"/>
      <c r="H42" s="69"/>
    </row>
    <row r="43" spans="1:8" x14ac:dyDescent="0.2">
      <c r="A43" s="2"/>
      <c r="B43" s="68"/>
      <c r="C43" s="69"/>
      <c r="D43" s="69"/>
      <c r="E43" s="69"/>
      <c r="F43" s="69"/>
      <c r="G43" s="69"/>
      <c r="H43" s="69"/>
    </row>
    <row r="44" spans="1:8" x14ac:dyDescent="0.2">
      <c r="A44" s="2"/>
      <c r="B44" s="68"/>
      <c r="C44" s="69"/>
      <c r="D44" s="69"/>
      <c r="E44" s="69"/>
      <c r="F44" s="69"/>
      <c r="G44" s="69"/>
      <c r="H44" s="69"/>
    </row>
    <row r="45" spans="1:8" x14ac:dyDescent="0.2">
      <c r="A45" s="2"/>
      <c r="B45" s="68"/>
      <c r="C45" s="69"/>
      <c r="D45" s="69"/>
      <c r="E45" s="69"/>
      <c r="F45" s="69"/>
      <c r="G45" s="69"/>
      <c r="H45" s="69"/>
    </row>
    <row r="46" spans="1:8" x14ac:dyDescent="0.2">
      <c r="A46" s="2"/>
      <c r="B46" s="68"/>
      <c r="C46" s="69"/>
      <c r="D46" s="69"/>
      <c r="E46" s="69"/>
      <c r="F46" s="69"/>
      <c r="G46" s="69"/>
      <c r="H46" s="69"/>
    </row>
    <row r="49" spans="1:8" ht="45" customHeight="1" x14ac:dyDescent="0.2">
      <c r="A49" s="56" t="s">
        <v>141</v>
      </c>
      <c r="B49" s="57"/>
      <c r="C49" s="57"/>
      <c r="D49" s="57"/>
      <c r="E49" s="57"/>
      <c r="F49" s="57"/>
      <c r="G49" s="57"/>
      <c r="H49" s="58"/>
    </row>
    <row r="50" spans="1:8" x14ac:dyDescent="0.2">
      <c r="A50" s="61" t="s">
        <v>54</v>
      </c>
      <c r="B50" s="62"/>
      <c r="C50" s="56" t="s">
        <v>60</v>
      </c>
      <c r="D50" s="57"/>
      <c r="E50" s="57"/>
      <c r="F50" s="57"/>
      <c r="G50" s="58"/>
      <c r="H50" s="59" t="s">
        <v>59</v>
      </c>
    </row>
    <row r="51" spans="1:8" ht="22.5" x14ac:dyDescent="0.2">
      <c r="A51" s="63"/>
      <c r="B51" s="64"/>
      <c r="C51" s="9" t="s">
        <v>55</v>
      </c>
      <c r="D51" s="9" t="s">
        <v>125</v>
      </c>
      <c r="E51" s="9" t="s">
        <v>56</v>
      </c>
      <c r="F51" s="9" t="s">
        <v>57</v>
      </c>
      <c r="G51" s="9" t="s">
        <v>58</v>
      </c>
      <c r="H51" s="60"/>
    </row>
    <row r="52" spans="1:8" x14ac:dyDescent="0.2">
      <c r="A52" s="65"/>
      <c r="B52" s="66"/>
      <c r="C52" s="10">
        <v>1</v>
      </c>
      <c r="D52" s="10">
        <v>2</v>
      </c>
      <c r="E52" s="10" t="s">
        <v>126</v>
      </c>
      <c r="F52" s="10">
        <v>4</v>
      </c>
      <c r="G52" s="10">
        <v>5</v>
      </c>
      <c r="H52" s="10" t="s">
        <v>127</v>
      </c>
    </row>
    <row r="53" spans="1:8" x14ac:dyDescent="0.2">
      <c r="A53" s="28"/>
      <c r="B53" s="29"/>
      <c r="C53" s="33"/>
      <c r="D53" s="33"/>
      <c r="E53" s="33"/>
      <c r="F53" s="33"/>
      <c r="G53" s="33"/>
      <c r="H53" s="33"/>
    </row>
    <row r="54" spans="1:8" ht="22.5" x14ac:dyDescent="0.2">
      <c r="A54" s="4"/>
      <c r="B54" s="31" t="s">
        <v>13</v>
      </c>
      <c r="C54" s="34">
        <v>0</v>
      </c>
      <c r="D54" s="34">
        <v>0</v>
      </c>
      <c r="E54" s="34">
        <f>C54+D54</f>
        <v>0</v>
      </c>
      <c r="F54" s="34">
        <v>0</v>
      </c>
      <c r="G54" s="34">
        <v>0</v>
      </c>
      <c r="H54" s="34">
        <f>E54-F54</f>
        <v>0</v>
      </c>
    </row>
    <row r="55" spans="1:8" x14ac:dyDescent="0.2">
      <c r="A55" s="4"/>
      <c r="B55" s="31"/>
      <c r="C55" s="34"/>
      <c r="D55" s="34"/>
      <c r="E55" s="34"/>
      <c r="F55" s="34"/>
      <c r="G55" s="34"/>
      <c r="H55" s="34"/>
    </row>
    <row r="56" spans="1:8" x14ac:dyDescent="0.2">
      <c r="A56" s="4"/>
      <c r="B56" s="31" t="s">
        <v>12</v>
      </c>
      <c r="C56" s="34">
        <v>0</v>
      </c>
      <c r="D56" s="34">
        <v>0</v>
      </c>
      <c r="E56" s="34">
        <f>C56+D56</f>
        <v>0</v>
      </c>
      <c r="F56" s="34">
        <v>0</v>
      </c>
      <c r="G56" s="34">
        <v>0</v>
      </c>
      <c r="H56" s="34">
        <f>E56-F56</f>
        <v>0</v>
      </c>
    </row>
    <row r="57" spans="1:8" x14ac:dyDescent="0.2">
      <c r="A57" s="4"/>
      <c r="B57" s="31"/>
      <c r="C57" s="34"/>
      <c r="D57" s="34"/>
      <c r="E57" s="34"/>
      <c r="F57" s="34"/>
      <c r="G57" s="34"/>
      <c r="H57" s="34"/>
    </row>
    <row r="58" spans="1:8" ht="22.5" x14ac:dyDescent="0.2">
      <c r="A58" s="4"/>
      <c r="B58" s="31" t="s">
        <v>14</v>
      </c>
      <c r="C58" s="34">
        <v>0</v>
      </c>
      <c r="D58" s="34">
        <v>0</v>
      </c>
      <c r="E58" s="34">
        <f>C58+D58</f>
        <v>0</v>
      </c>
      <c r="F58" s="34">
        <v>0</v>
      </c>
      <c r="G58" s="34">
        <v>0</v>
      </c>
      <c r="H58" s="34">
        <f>E58-F58</f>
        <v>0</v>
      </c>
    </row>
    <row r="59" spans="1:8" x14ac:dyDescent="0.2">
      <c r="A59" s="4"/>
      <c r="B59" s="31"/>
      <c r="C59" s="34"/>
      <c r="D59" s="34"/>
      <c r="E59" s="34"/>
      <c r="F59" s="34"/>
      <c r="G59" s="34"/>
      <c r="H59" s="34"/>
    </row>
    <row r="60" spans="1:8" ht="22.5" x14ac:dyDescent="0.2">
      <c r="A60" s="4"/>
      <c r="B60" s="31" t="s">
        <v>26</v>
      </c>
      <c r="C60" s="34">
        <v>0</v>
      </c>
      <c r="D60" s="34">
        <v>0</v>
      </c>
      <c r="E60" s="34">
        <f>C60+D60</f>
        <v>0</v>
      </c>
      <c r="F60" s="34">
        <v>0</v>
      </c>
      <c r="G60" s="34">
        <v>0</v>
      </c>
      <c r="H60" s="34">
        <f>E60-F60</f>
        <v>0</v>
      </c>
    </row>
    <row r="61" spans="1:8" x14ac:dyDescent="0.2">
      <c r="A61" s="4"/>
      <c r="B61" s="31"/>
      <c r="C61" s="34"/>
      <c r="D61" s="34"/>
      <c r="E61" s="34"/>
      <c r="F61" s="34"/>
      <c r="G61" s="34"/>
      <c r="H61" s="34"/>
    </row>
    <row r="62" spans="1:8" ht="22.5" x14ac:dyDescent="0.2">
      <c r="A62" s="4"/>
      <c r="B62" s="31" t="s">
        <v>27</v>
      </c>
      <c r="C62" s="34">
        <v>0</v>
      </c>
      <c r="D62" s="34">
        <v>0</v>
      </c>
      <c r="E62" s="34">
        <f>C62+D62</f>
        <v>0</v>
      </c>
      <c r="F62" s="34">
        <v>0</v>
      </c>
      <c r="G62" s="34">
        <v>0</v>
      </c>
      <c r="H62" s="34">
        <f>E62-F62</f>
        <v>0</v>
      </c>
    </row>
    <row r="63" spans="1:8" x14ac:dyDescent="0.2">
      <c r="A63" s="4"/>
      <c r="B63" s="31"/>
      <c r="C63" s="34"/>
      <c r="D63" s="34"/>
      <c r="E63" s="34"/>
      <c r="F63" s="34"/>
      <c r="G63" s="34"/>
      <c r="H63" s="34"/>
    </row>
    <row r="64" spans="1:8" ht="22.5" x14ac:dyDescent="0.2">
      <c r="A64" s="4"/>
      <c r="B64" s="31" t="s">
        <v>34</v>
      </c>
      <c r="C64" s="34">
        <v>0</v>
      </c>
      <c r="D64" s="34">
        <v>0</v>
      </c>
      <c r="E64" s="34">
        <f>C64+D64</f>
        <v>0</v>
      </c>
      <c r="F64" s="34">
        <v>0</v>
      </c>
      <c r="G64" s="34">
        <v>0</v>
      </c>
      <c r="H64" s="34">
        <f>E64-F64</f>
        <v>0</v>
      </c>
    </row>
    <row r="65" spans="1:8" x14ac:dyDescent="0.2">
      <c r="A65" s="4"/>
      <c r="B65" s="31"/>
      <c r="C65" s="34"/>
      <c r="D65" s="34"/>
      <c r="E65" s="34"/>
      <c r="F65" s="34"/>
      <c r="G65" s="34"/>
      <c r="H65" s="34"/>
    </row>
    <row r="66" spans="1:8" x14ac:dyDescent="0.2">
      <c r="A66" s="4"/>
      <c r="B66" s="31" t="s">
        <v>15</v>
      </c>
      <c r="C66" s="34">
        <v>0</v>
      </c>
      <c r="D66" s="34">
        <v>0</v>
      </c>
      <c r="E66" s="34">
        <f>C66+D66</f>
        <v>0</v>
      </c>
      <c r="F66" s="34">
        <v>0</v>
      </c>
      <c r="G66" s="34">
        <v>0</v>
      </c>
      <c r="H66" s="34">
        <f>E66-F66</f>
        <v>0</v>
      </c>
    </row>
    <row r="67" spans="1:8" x14ac:dyDescent="0.2">
      <c r="A67" s="30"/>
      <c r="B67" s="32"/>
      <c r="C67" s="35"/>
      <c r="D67" s="35"/>
      <c r="E67" s="35"/>
      <c r="F67" s="35"/>
      <c r="G67" s="35"/>
      <c r="H67" s="35"/>
    </row>
    <row r="68" spans="1:8" x14ac:dyDescent="0.2">
      <c r="A68" s="26"/>
      <c r="B68" s="46" t="s">
        <v>53</v>
      </c>
      <c r="C68" s="23">
        <f t="shared" ref="C68:H68" si="9">SUM(C54:C66)</f>
        <v>0</v>
      </c>
      <c r="D68" s="23">
        <f t="shared" si="9"/>
        <v>0</v>
      </c>
      <c r="E68" s="23">
        <f t="shared" si="9"/>
        <v>0</v>
      </c>
      <c r="F68" s="23">
        <f t="shared" si="9"/>
        <v>0</v>
      </c>
      <c r="G68" s="23">
        <f t="shared" si="9"/>
        <v>0</v>
      </c>
      <c r="H68" s="23">
        <f t="shared" si="9"/>
        <v>0</v>
      </c>
    </row>
    <row r="69" spans="1:8" x14ac:dyDescent="0.2">
      <c r="A69" s="67" t="s">
        <v>143</v>
      </c>
      <c r="B69" s="67"/>
      <c r="C69" s="67"/>
      <c r="D69" s="67"/>
      <c r="E69" s="67"/>
      <c r="F69" s="67"/>
      <c r="G69" s="67"/>
    </row>
    <row r="70" spans="1:8" x14ac:dyDescent="0.2">
      <c r="A70" s="51"/>
      <c r="B70" s="51"/>
      <c r="C70" s="51"/>
      <c r="D70" s="51"/>
      <c r="E70" s="51"/>
      <c r="F70" s="51"/>
      <c r="G70" s="51"/>
    </row>
    <row r="71" spans="1:8" x14ac:dyDescent="0.2">
      <c r="A71" s="51"/>
      <c r="B71" s="51"/>
      <c r="C71" s="51"/>
      <c r="D71" s="51"/>
      <c r="E71" s="51"/>
      <c r="F71" s="51"/>
      <c r="G71" s="51"/>
    </row>
    <row r="72" spans="1:8" x14ac:dyDescent="0.2">
      <c r="A72" s="51"/>
      <c r="B72" s="51"/>
      <c r="C72" s="51"/>
      <c r="D72" s="51"/>
      <c r="E72" s="51"/>
      <c r="F72" s="51"/>
      <c r="G72" s="51"/>
    </row>
    <row r="73" spans="1:8" x14ac:dyDescent="0.2">
      <c r="A73" s="51"/>
      <c r="B73" s="51"/>
      <c r="C73" s="51"/>
      <c r="D73" s="51"/>
      <c r="E73" s="51"/>
      <c r="F73" s="51"/>
      <c r="G73" s="51"/>
    </row>
    <row r="74" spans="1:8" x14ac:dyDescent="0.2">
      <c r="A74" s="51"/>
      <c r="B74" s="51"/>
      <c r="C74" s="51"/>
      <c r="D74" s="51"/>
      <c r="E74" s="51"/>
      <c r="F74" s="51"/>
      <c r="G74" s="51"/>
    </row>
    <row r="75" spans="1:8" x14ac:dyDescent="0.2">
      <c r="A75" s="51"/>
      <c r="B75" s="51"/>
      <c r="C75" s="51"/>
      <c r="D75" s="51"/>
      <c r="E75" s="51"/>
      <c r="F75" s="51"/>
      <c r="G75" s="51"/>
    </row>
    <row r="76" spans="1:8" x14ac:dyDescent="0.2">
      <c r="A76" s="51"/>
      <c r="B76" s="51"/>
      <c r="C76" s="51"/>
      <c r="D76" s="51"/>
      <c r="E76" s="51"/>
      <c r="F76" s="51"/>
      <c r="G76" s="51"/>
    </row>
    <row r="77" spans="1:8" x14ac:dyDescent="0.2">
      <c r="A77" s="51"/>
      <c r="B77" s="51"/>
      <c r="C77" s="51"/>
      <c r="D77" s="51"/>
      <c r="E77" s="51"/>
      <c r="F77" s="51"/>
      <c r="G77" s="51"/>
    </row>
    <row r="80" spans="1:8" x14ac:dyDescent="0.2">
      <c r="B80" s="52" t="s">
        <v>144</v>
      </c>
      <c r="E80" s="54" t="s">
        <v>145</v>
      </c>
      <c r="F80" s="54"/>
      <c r="G80" s="54"/>
    </row>
    <row r="81" spans="2:7" ht="22.5" x14ac:dyDescent="0.2">
      <c r="B81" s="53" t="s">
        <v>146</v>
      </c>
      <c r="E81" s="55" t="s">
        <v>148</v>
      </c>
      <c r="F81" s="55"/>
      <c r="G81" s="55"/>
    </row>
  </sheetData>
  <sheetProtection formatCells="0" formatColumns="0" formatRows="0" insertRows="0" deleteRows="0" autoFilter="0"/>
  <mergeCells count="15">
    <mergeCell ref="C23:G23"/>
    <mergeCell ref="H23:H24"/>
    <mergeCell ref="A1:H1"/>
    <mergeCell ref="A3:B5"/>
    <mergeCell ref="A21:H21"/>
    <mergeCell ref="A23:B25"/>
    <mergeCell ref="C3:G3"/>
    <mergeCell ref="H3:H4"/>
    <mergeCell ref="A69:G69"/>
    <mergeCell ref="E80:G80"/>
    <mergeCell ref="E81:G81"/>
    <mergeCell ref="A49:H49"/>
    <mergeCell ref="A50:B52"/>
    <mergeCell ref="C50:G50"/>
    <mergeCell ref="H50:H5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showGridLines="0" tabSelected="1" topLeftCell="A22" workbookViewId="0">
      <selection activeCell="G54" sqref="A1:H5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6" t="s">
        <v>142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3"/>
      <c r="B5" s="44"/>
      <c r="C5" s="14"/>
      <c r="D5" s="14"/>
      <c r="E5" s="14"/>
      <c r="F5" s="14"/>
      <c r="G5" s="14"/>
      <c r="H5" s="14"/>
    </row>
    <row r="6" spans="1:8" x14ac:dyDescent="0.2">
      <c r="A6" s="40" t="s">
        <v>16</v>
      </c>
      <c r="B6" s="38"/>
      <c r="C6" s="15">
        <f t="shared" ref="C6:H6" si="0">SUM(C7:C14)</f>
        <v>551553.88</v>
      </c>
      <c r="D6" s="15">
        <f t="shared" si="0"/>
        <v>205000</v>
      </c>
      <c r="E6" s="15">
        <f t="shared" si="0"/>
        <v>756553.88</v>
      </c>
      <c r="F6" s="15">
        <f t="shared" si="0"/>
        <v>627175.17000000004</v>
      </c>
      <c r="G6" s="15">
        <f t="shared" si="0"/>
        <v>522190.75</v>
      </c>
      <c r="H6" s="15">
        <f t="shared" si="0"/>
        <v>129378.70999999996</v>
      </c>
    </row>
    <row r="7" spans="1:8" x14ac:dyDescent="0.2">
      <c r="A7" s="37"/>
      <c r="B7" s="41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7"/>
      <c r="B8" s="41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7"/>
      <c r="B9" s="41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7"/>
      <c r="B10" s="41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7"/>
      <c r="B11" s="41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7"/>
      <c r="B12" s="41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7"/>
      <c r="B13" s="41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7"/>
      <c r="B14" s="41" t="s">
        <v>19</v>
      </c>
      <c r="C14" s="15">
        <v>551553.88</v>
      </c>
      <c r="D14" s="15">
        <v>205000</v>
      </c>
      <c r="E14" s="15">
        <f t="shared" si="1"/>
        <v>756553.88</v>
      </c>
      <c r="F14" s="15">
        <v>627175.17000000004</v>
      </c>
      <c r="G14" s="15">
        <v>522190.75</v>
      </c>
      <c r="H14" s="15">
        <f t="shared" si="2"/>
        <v>129378.70999999996</v>
      </c>
    </row>
    <row r="15" spans="1:8" x14ac:dyDescent="0.2">
      <c r="A15" s="39"/>
      <c r="B15" s="41"/>
      <c r="C15" s="15"/>
      <c r="D15" s="15"/>
      <c r="E15" s="15"/>
      <c r="F15" s="15"/>
      <c r="G15" s="15"/>
      <c r="H15" s="15"/>
    </row>
    <row r="16" spans="1:8" x14ac:dyDescent="0.2">
      <c r="A16" s="40" t="s">
        <v>20</v>
      </c>
      <c r="B16" s="42"/>
      <c r="C16" s="15">
        <f t="shared" ref="C16:H16" si="3">SUM(C17:C23)</f>
        <v>52704293.149999999</v>
      </c>
      <c r="D16" s="15">
        <f t="shared" si="3"/>
        <v>3024718.4400000004</v>
      </c>
      <c r="E16" s="15">
        <f t="shared" si="3"/>
        <v>55729011.590000004</v>
      </c>
      <c r="F16" s="15">
        <f t="shared" si="3"/>
        <v>49756272.310000002</v>
      </c>
      <c r="G16" s="15">
        <f t="shared" si="3"/>
        <v>46344981.019999996</v>
      </c>
      <c r="H16" s="15">
        <f t="shared" si="3"/>
        <v>5972739.2800000012</v>
      </c>
    </row>
    <row r="17" spans="1:8" x14ac:dyDescent="0.2">
      <c r="A17" s="37"/>
      <c r="B17" s="41" t="s">
        <v>45</v>
      </c>
      <c r="C17" s="15">
        <v>28301900.559999999</v>
      </c>
      <c r="D17" s="15">
        <v>4349403.57</v>
      </c>
      <c r="E17" s="15">
        <f>C17+D17</f>
        <v>32651304.129999999</v>
      </c>
      <c r="F17" s="15">
        <v>29451443.93</v>
      </c>
      <c r="G17" s="15">
        <v>27494229.129999999</v>
      </c>
      <c r="H17" s="15">
        <f t="shared" ref="H17:H23" si="4">E17-F17</f>
        <v>3199860.1999999993</v>
      </c>
    </row>
    <row r="18" spans="1:8" x14ac:dyDescent="0.2">
      <c r="A18" s="37"/>
      <c r="B18" s="41" t="s">
        <v>28</v>
      </c>
      <c r="C18" s="15">
        <v>24402392.59</v>
      </c>
      <c r="D18" s="15">
        <v>-1324685.1299999999</v>
      </c>
      <c r="E18" s="15">
        <f t="shared" ref="E18:E23" si="5">C18+D18</f>
        <v>23077707.460000001</v>
      </c>
      <c r="F18" s="15">
        <v>20304828.379999999</v>
      </c>
      <c r="G18" s="15">
        <v>18850751.890000001</v>
      </c>
      <c r="H18" s="15">
        <f t="shared" si="4"/>
        <v>2772879.0800000019</v>
      </c>
    </row>
    <row r="19" spans="1:8" x14ac:dyDescent="0.2">
      <c r="A19" s="37"/>
      <c r="B19" s="41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7"/>
      <c r="B20" s="41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7"/>
      <c r="B21" s="41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7"/>
      <c r="B22" s="41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7"/>
      <c r="B23" s="41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39"/>
      <c r="B24" s="41"/>
      <c r="C24" s="15"/>
      <c r="D24" s="15"/>
      <c r="E24" s="15"/>
      <c r="F24" s="15"/>
      <c r="G24" s="15"/>
      <c r="H24" s="15"/>
    </row>
    <row r="25" spans="1:8" x14ac:dyDescent="0.2">
      <c r="A25" s="40" t="s">
        <v>49</v>
      </c>
      <c r="B25" s="42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7"/>
      <c r="B26" s="41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7"/>
      <c r="B27" s="41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7"/>
      <c r="B28" s="41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7"/>
      <c r="B29" s="41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7"/>
      <c r="B30" s="41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7"/>
      <c r="B31" s="41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7"/>
      <c r="B32" s="41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7"/>
      <c r="B33" s="41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7"/>
      <c r="B34" s="41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39"/>
      <c r="B35" s="41"/>
      <c r="C35" s="15"/>
      <c r="D35" s="15"/>
      <c r="E35" s="15"/>
      <c r="F35" s="15"/>
      <c r="G35" s="15"/>
      <c r="H35" s="15"/>
    </row>
    <row r="36" spans="1:8" x14ac:dyDescent="0.2">
      <c r="A36" s="40" t="s">
        <v>32</v>
      </c>
      <c r="B36" s="42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7"/>
      <c r="B37" s="41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7"/>
      <c r="B38" s="41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7"/>
      <c r="B39" s="41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7"/>
      <c r="B40" s="41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39"/>
      <c r="B41" s="41"/>
      <c r="C41" s="15"/>
      <c r="D41" s="15"/>
      <c r="E41" s="15"/>
      <c r="F41" s="15"/>
      <c r="G41" s="15"/>
      <c r="H41" s="15"/>
    </row>
    <row r="42" spans="1:8" x14ac:dyDescent="0.2">
      <c r="A42" s="45"/>
      <c r="B42" s="46" t="s">
        <v>53</v>
      </c>
      <c r="C42" s="23">
        <f t="shared" ref="C42:H42" si="12">SUM(C36+C25+C16+C6)</f>
        <v>53255847.030000001</v>
      </c>
      <c r="D42" s="23">
        <f t="shared" si="12"/>
        <v>3229718.4400000004</v>
      </c>
      <c r="E42" s="23">
        <f t="shared" si="12"/>
        <v>56485565.470000006</v>
      </c>
      <c r="F42" s="23">
        <f t="shared" si="12"/>
        <v>50383447.480000004</v>
      </c>
      <c r="G42" s="23">
        <f t="shared" si="12"/>
        <v>46867171.769999996</v>
      </c>
      <c r="H42" s="23">
        <f t="shared" si="12"/>
        <v>6102117.9900000012</v>
      </c>
    </row>
    <row r="43" spans="1:8" x14ac:dyDescent="0.2">
      <c r="A43" s="67" t="s">
        <v>143</v>
      </c>
      <c r="B43" s="67"/>
      <c r="C43" s="67"/>
      <c r="D43" s="67"/>
      <c r="E43" s="67"/>
      <c r="F43" s="67"/>
      <c r="G43" s="67"/>
      <c r="H43" s="1"/>
    </row>
    <row r="44" spans="1:8" x14ac:dyDescent="0.2">
      <c r="A44" s="51"/>
      <c r="B44" s="51"/>
      <c r="C44" s="51"/>
      <c r="D44" s="51"/>
      <c r="E44" s="51"/>
      <c r="F44" s="51"/>
      <c r="G44" s="51"/>
      <c r="H44" s="1"/>
    </row>
    <row r="45" spans="1:8" x14ac:dyDescent="0.2">
      <c r="A45" s="51"/>
      <c r="B45" s="51"/>
      <c r="C45" s="51"/>
      <c r="D45" s="51"/>
      <c r="E45" s="51"/>
      <c r="F45" s="51"/>
      <c r="G45" s="51"/>
      <c r="H45" s="1"/>
    </row>
    <row r="46" spans="1:8" x14ac:dyDescent="0.2">
      <c r="A46" s="51"/>
      <c r="B46" s="51"/>
      <c r="C46" s="51"/>
      <c r="D46" s="51"/>
      <c r="E46" s="51"/>
      <c r="F46" s="51"/>
      <c r="G46" s="51"/>
      <c r="H46" s="1"/>
    </row>
    <row r="47" spans="1:8" x14ac:dyDescent="0.2">
      <c r="A47" s="51"/>
      <c r="B47" s="51"/>
      <c r="C47" s="51"/>
      <c r="D47" s="51"/>
      <c r="E47" s="51"/>
      <c r="F47" s="51"/>
      <c r="G47" s="5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52" t="s">
        <v>144</v>
      </c>
      <c r="C50" s="1"/>
      <c r="D50" s="1"/>
      <c r="E50" s="54" t="s">
        <v>145</v>
      </c>
      <c r="F50" s="54"/>
      <c r="G50" s="54"/>
      <c r="H50" s="1"/>
    </row>
    <row r="51" spans="1:8" ht="22.5" x14ac:dyDescent="0.2">
      <c r="A51" s="1"/>
      <c r="B51" s="53" t="s">
        <v>146</v>
      </c>
      <c r="C51" s="1"/>
      <c r="D51" s="1"/>
      <c r="E51" s="55" t="s">
        <v>148</v>
      </c>
      <c r="F51" s="55"/>
      <c r="G51" s="55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</sheetData>
  <sheetProtection formatCells="0" formatColumns="0" formatRows="0" autoFilter="0"/>
  <mergeCells count="7">
    <mergeCell ref="E50:G50"/>
    <mergeCell ref="E51:G51"/>
    <mergeCell ref="A1:H1"/>
    <mergeCell ref="A2:B4"/>
    <mergeCell ref="C2:G2"/>
    <mergeCell ref="H2:H3"/>
    <mergeCell ref="A43:G4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2021-02-23T18:41:45Z</cp:lastPrinted>
  <dcterms:created xsi:type="dcterms:W3CDTF">2014-02-10T03:37:14Z</dcterms:created>
  <dcterms:modified xsi:type="dcterms:W3CDTF">2021-02-23T18:41:49Z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