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216724BF-47CB-4C3B-8B0D-D4025065DE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G37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6" i="1"/>
  <c r="G9" i="1"/>
  <c r="K40" i="1" l="1"/>
  <c r="J40" i="1"/>
  <c r="I40" i="1"/>
  <c r="H40" i="1"/>
  <c r="G40" i="1"/>
  <c r="K31" i="1"/>
  <c r="J31" i="1"/>
  <c r="I31" i="1"/>
  <c r="H31" i="1"/>
  <c r="G31" i="1"/>
  <c r="M40" i="1" l="1"/>
  <c r="M36" i="1"/>
  <c r="M31" i="1"/>
  <c r="M9" i="1"/>
  <c r="K42" i="1"/>
  <c r="I42" i="1"/>
  <c r="H42" i="1"/>
  <c r="J42" i="1"/>
  <c r="G42" i="1"/>
  <c r="L40" i="1"/>
  <c r="L36" i="1"/>
  <c r="L31" i="1"/>
  <c r="L9" i="1"/>
  <c r="L42" i="1" l="1"/>
  <c r="M42" i="1"/>
</calcChain>
</file>

<file path=xl/sharedStrings.xml><?xml version="1.0" encoding="utf-8"?>
<sst xmlns="http://schemas.openxmlformats.org/spreadsheetml/2006/main" count="63" uniqueCount="49">
  <si>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</si>
  <si>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</si>
  <si>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</si>
  <si>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</si>
  <si>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</si>
  <si>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</si>
  <si>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</si>
  <si>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</si>
  <si>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</si>
  <si>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</si>
  <si>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</si>
  <si>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</si>
  <si>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</si>
  <si>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</si>
  <si>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</si>
  <si>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</si>
  <si>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</si>
  <si>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</si>
  <si>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</si>
  <si>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</si>
  <si>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</si>
  <si>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</si>
  <si>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</si>
  <si>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</si>
  <si>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</si>
  <si>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</si>
  <si>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</si>
  <si>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</si>
  <si>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E0001</t>
  </si>
  <si>
    <t>DIRECCION GENERAL</t>
  </si>
  <si>
    <t>Computadoras y equipo periférico</t>
  </si>
  <si>
    <t>E0002</t>
  </si>
  <si>
    <t>ADMINISTRACION</t>
  </si>
  <si>
    <t>Equipo de defensa y de seguridad</t>
  </si>
  <si>
    <t>E0003</t>
  </si>
  <si>
    <t>COMERCIALIZACION</t>
  </si>
  <si>
    <t>Muebles de oficina y estantería</t>
  </si>
  <si>
    <t>Otro equipo de transporte</t>
  </si>
  <si>
    <t>Sistemas de aire acondicionado calefacción y refr</t>
  </si>
  <si>
    <t>Otros equipos</t>
  </si>
  <si>
    <t>Software</t>
  </si>
  <si>
    <t>F0001</t>
  </si>
  <si>
    <t>Otros mobiliarios y equipos de administración</t>
  </si>
  <si>
    <t>P0001</t>
  </si>
  <si>
    <t>OPERACIÓN Y MANTENIMIENTO</t>
  </si>
  <si>
    <t>P0003</t>
  </si>
  <si>
    <t>PLANTA TRATADORA DE AGUAS RECIDUALES</t>
  </si>
  <si>
    <t>Constr de obras p abastecde agua petróleo gas</t>
  </si>
  <si>
    <t>SISTEMA DE AGUA POTABLE Y ALCANTARILLADO MUNICIPAL DE VALLE DE SANTIAGO
PROGRAGAMAS Y PROYECTOS DE INVERSIÓN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</si>
</sst>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tabSelected="1" workbookViewId="0">
      <selection activeCell="A38" sqref="A38:M3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545298.59</v>
      </c>
      <c r="H9" s="36">
        <v>545298.59</v>
      </c>
      <c r="I9" s="36">
        <v>1100000</v>
      </c>
      <c r="J9" s="36">
        <v>989741.38</v>
      </c>
      <c r="K9" s="36">
        <v>989741.38</v>
      </c>
      <c r="L9" s="37">
        <f>IFERROR(K9/H9,0)</f>
        <v>1.8150448179225991</v>
      </c>
      <c r="M9" s="38">
        <f>IFERROR(K9/I9,0)</f>
        <v>0.89976489090909095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0</v>
      </c>
      <c r="H10" s="36">
        <v>0</v>
      </c>
      <c r="I10" s="36">
        <v>250000</v>
      </c>
      <c r="J10" s="36">
        <v>250000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0</v>
      </c>
      <c r="H11" s="36">
        <v>0</v>
      </c>
      <c r="I11" s="36">
        <v>60000</v>
      </c>
      <c r="J11" s="36">
        <v>50603.45</v>
      </c>
      <c r="K11" s="36">
        <v>50603.45</v>
      </c>
      <c r="L11" s="37">
        <f>IFERROR(K11/H11,0)</f>
        <v>0</v>
      </c>
      <c r="M11" s="38">
        <f>IFERROR(K11/I11,0)</f>
        <v>0.84339083333333331</v>
      </c>
    </row>
    <row r="12" spans="2:13" x14ac:dyDescent="0.2">
      <c r="B12" s="32" t="s">
        <v>26</v>
      </c>
      <c r="C12" s="33"/>
      <c r="D12" s="34" t="s">
        <v>27</v>
      </c>
      <c r="E12" s="29">
        <v>5621</v>
      </c>
      <c r="F12" s="30" t="s">
        <v>25</v>
      </c>
      <c r="G12" s="35">
        <f>+H12</f>
        <v>50715</v>
      </c>
      <c r="H12" s="36">
        <v>50715</v>
      </c>
      <c r="I12" s="36">
        <v>50715</v>
      </c>
      <c r="J12" s="36">
        <v>30474.14</v>
      </c>
      <c r="K12" s="36">
        <v>30474.14</v>
      </c>
      <c r="L12" s="37">
        <f>IFERROR(K12/H12,0)</f>
        <v>0.60089007197081734</v>
      </c>
      <c r="M12" s="38">
        <f>IFERROR(K12/I12,0)</f>
        <v>0.60089007197081734</v>
      </c>
    </row>
    <row r="13" spans="2:13" x14ac:dyDescent="0.2">
      <c r="B13" s="32" t="s">
        <v>28</v>
      </c>
      <c r="C13" s="33"/>
      <c r="D13" s="34" t="s">
        <v>29</v>
      </c>
      <c r="E13" s="29">
        <v>5151</v>
      </c>
      <c r="F13" s="30" t="s">
        <v>30</v>
      </c>
      <c r="G13" s="35">
        <f>+H13</f>
        <v>11172.85</v>
      </c>
      <c r="H13" s="36">
        <v>11172.85</v>
      </c>
      <c r="I13" s="36">
        <v>40000</v>
      </c>
      <c r="J13" s="36">
        <v>28667.95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5411</v>
      </c>
      <c r="F14" s="30" t="s">
        <v>23</v>
      </c>
      <c r="G14" s="35">
        <f>+H14</f>
        <v>0</v>
      </c>
      <c r="H14" s="36">
        <v>0</v>
      </c>
      <c r="I14" s="36">
        <v>1500000</v>
      </c>
      <c r="J14" s="36">
        <v>1286810.8</v>
      </c>
      <c r="K14" s="36">
        <v>1286810.8</v>
      </c>
      <c r="L14" s="37">
        <f>IFERROR(K14/H14,0)</f>
        <v>0</v>
      </c>
      <c r="M14" s="38">
        <f>IFERROR(K14/I14,0)</f>
        <v>0.85787386666666665</v>
      </c>
    </row>
    <row r="15" spans="2:13" x14ac:dyDescent="0.2">
      <c r="B15" s="32" t="s">
        <v>31</v>
      </c>
      <c r="C15" s="33"/>
      <c r="D15" s="34" t="s">
        <v>32</v>
      </c>
      <c r="E15" s="29">
        <v>5151</v>
      </c>
      <c r="F15" s="30" t="s">
        <v>30</v>
      </c>
      <c r="G15" s="35">
        <f>+H15</f>
        <v>30000</v>
      </c>
      <c r="H15" s="36">
        <v>30000</v>
      </c>
      <c r="I15" s="36">
        <v>60899.13</v>
      </c>
      <c r="J15" s="36">
        <v>50480.13</v>
      </c>
      <c r="K15" s="36">
        <v>50480.13</v>
      </c>
      <c r="L15" s="37">
        <f>IFERROR(K15/H15,0)</f>
        <v>1.6826709999999998</v>
      </c>
      <c r="M15" s="38">
        <f>IFERROR(K15/I15,0)</f>
        <v>0.82891381206923642</v>
      </c>
    </row>
    <row r="16" spans="2:13" x14ac:dyDescent="0.2">
      <c r="B16" s="32"/>
      <c r="C16" s="33"/>
      <c r="D16" s="34"/>
      <c r="E16" s="29">
        <v>5411</v>
      </c>
      <c r="F16" s="30" t="s">
        <v>23</v>
      </c>
      <c r="G16" s="35">
        <f>+H16</f>
        <v>500000</v>
      </c>
      <c r="H16" s="36">
        <v>500000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5511</v>
      </c>
      <c r="F17" s="30" t="s">
        <v>33</v>
      </c>
      <c r="G17" s="35">
        <f>+H17</f>
        <v>10350</v>
      </c>
      <c r="H17" s="36">
        <v>10350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 t="s">
        <v>34</v>
      </c>
      <c r="C18" s="33"/>
      <c r="D18" s="34" t="s">
        <v>35</v>
      </c>
      <c r="E18" s="29">
        <v>5111</v>
      </c>
      <c r="F18" s="30" t="s">
        <v>36</v>
      </c>
      <c r="G18" s="35">
        <f>+H18</f>
        <v>10000</v>
      </c>
      <c r="H18" s="36">
        <v>10000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29">
        <v>5151</v>
      </c>
      <c r="F19" s="30" t="s">
        <v>30</v>
      </c>
      <c r="G19" s="35">
        <f>+H19</f>
        <v>50000</v>
      </c>
      <c r="H19" s="36">
        <v>50000</v>
      </c>
      <c r="I19" s="36">
        <v>132864.20000000001</v>
      </c>
      <c r="J19" s="36">
        <v>131965.20000000001</v>
      </c>
      <c r="K19" s="36">
        <v>88864.2</v>
      </c>
      <c r="L19" s="37">
        <f>IFERROR(K19/H19,0)</f>
        <v>1.7772839999999999</v>
      </c>
      <c r="M19" s="38">
        <f>IFERROR(K19/I19,0)</f>
        <v>0.66883479522700617</v>
      </c>
    </row>
    <row r="20" spans="2:13" x14ac:dyDescent="0.2">
      <c r="B20" s="32"/>
      <c r="C20" s="33"/>
      <c r="D20" s="34"/>
      <c r="E20" s="29">
        <v>5491</v>
      </c>
      <c r="F20" s="30" t="s">
        <v>37</v>
      </c>
      <c r="G20" s="35">
        <f>+H20</f>
        <v>50000</v>
      </c>
      <c r="H20" s="36">
        <v>50000</v>
      </c>
      <c r="I20" s="36">
        <v>100000</v>
      </c>
      <c r="J20" s="36">
        <v>74974.14</v>
      </c>
      <c r="K20" s="36">
        <v>74974.14</v>
      </c>
      <c r="L20" s="37">
        <f>IFERROR(K20/H20,0)</f>
        <v>1.4994828</v>
      </c>
      <c r="M20" s="38">
        <f>IFERROR(K20/I20,0)</f>
        <v>0.7497414</v>
      </c>
    </row>
    <row r="21" spans="2:13" x14ac:dyDescent="0.2">
      <c r="B21" s="32"/>
      <c r="C21" s="33"/>
      <c r="D21" s="34"/>
      <c r="E21" s="29">
        <v>5641</v>
      </c>
      <c r="F21" s="30" t="s">
        <v>38</v>
      </c>
      <c r="G21" s="35">
        <f>+H21</f>
        <v>10000</v>
      </c>
      <c r="H21" s="36">
        <v>10000</v>
      </c>
      <c r="I21" s="36">
        <v>10000</v>
      </c>
      <c r="J21" s="36">
        <v>9979.48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34"/>
      <c r="E22" s="29">
        <v>5691</v>
      </c>
      <c r="F22" s="30" t="s">
        <v>39</v>
      </c>
      <c r="G22" s="35">
        <f>+H22</f>
        <v>0</v>
      </c>
      <c r="H22" s="36">
        <v>0</v>
      </c>
      <c r="I22" s="36">
        <v>60000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5910</v>
      </c>
      <c r="F23" s="30" t="s">
        <v>40</v>
      </c>
      <c r="G23" s="35">
        <f>+H23</f>
        <v>0</v>
      </c>
      <c r="H23" s="36">
        <v>0</v>
      </c>
      <c r="I23" s="36">
        <v>0</v>
      </c>
      <c r="J23" s="36">
        <v>0</v>
      </c>
      <c r="K23" s="36">
        <v>0</v>
      </c>
      <c r="L23" s="37">
        <f>IFERROR(K23/H23,0)</f>
        <v>0</v>
      </c>
      <c r="M23" s="38">
        <f>IFERROR(K23/I23,0)</f>
        <v>0</v>
      </c>
    </row>
    <row r="24" spans="2:13" x14ac:dyDescent="0.2">
      <c r="B24" s="32" t="s">
        <v>41</v>
      </c>
      <c r="C24" s="33"/>
      <c r="D24" s="34"/>
      <c r="E24" s="29">
        <v>5151</v>
      </c>
      <c r="F24" s="30" t="s">
        <v>30</v>
      </c>
      <c r="G24" s="35">
        <f>+H24</f>
        <v>8000</v>
      </c>
      <c r="H24" s="36">
        <v>8000</v>
      </c>
      <c r="I24" s="36">
        <v>30000</v>
      </c>
      <c r="J24" s="36">
        <v>27809.33</v>
      </c>
      <c r="K24" s="36">
        <v>27809.33</v>
      </c>
      <c r="L24" s="37">
        <f>IFERROR(K24/H24,0)</f>
        <v>3.4761662500000003</v>
      </c>
      <c r="M24" s="38">
        <f>IFERROR(K24/I24,0)</f>
        <v>0.9269776666666667</v>
      </c>
    </row>
    <row r="25" spans="2:13" x14ac:dyDescent="0.2">
      <c r="B25" s="32"/>
      <c r="C25" s="33"/>
      <c r="D25" s="34"/>
      <c r="E25" s="29">
        <v>5191</v>
      </c>
      <c r="F25" s="30" t="s">
        <v>42</v>
      </c>
      <c r="G25" s="35">
        <f>+H25</f>
        <v>0</v>
      </c>
      <c r="H25" s="36">
        <v>0</v>
      </c>
      <c r="I25" s="36">
        <v>10000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x14ac:dyDescent="0.2">
      <c r="B26" s="32"/>
      <c r="C26" s="33"/>
      <c r="D26" s="34"/>
      <c r="E26" s="29">
        <v>5641</v>
      </c>
      <c r="F26" s="30" t="s">
        <v>38</v>
      </c>
      <c r="G26" s="35">
        <f>+H26</f>
        <v>0</v>
      </c>
      <c r="H26" s="36">
        <v>0</v>
      </c>
      <c r="I26" s="36">
        <v>10000</v>
      </c>
      <c r="J26" s="36">
        <v>9998.0400000000009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 t="s">
        <v>43</v>
      </c>
      <c r="C27" s="33"/>
      <c r="D27" s="34" t="s">
        <v>44</v>
      </c>
      <c r="E27" s="29">
        <v>5151</v>
      </c>
      <c r="F27" s="30" t="s">
        <v>30</v>
      </c>
      <c r="G27" s="35">
        <f>+H27</f>
        <v>0</v>
      </c>
      <c r="H27" s="36">
        <v>0</v>
      </c>
      <c r="I27" s="36">
        <v>60000</v>
      </c>
      <c r="J27" s="36">
        <v>56423.12</v>
      </c>
      <c r="K27" s="36">
        <v>27755.17</v>
      </c>
      <c r="L27" s="37">
        <f>IFERROR(K27/H27,0)</f>
        <v>0</v>
      </c>
      <c r="M27" s="38">
        <f>IFERROR(K27/I27,0)</f>
        <v>0.46258616666666663</v>
      </c>
    </row>
    <row r="28" spans="2:13" x14ac:dyDescent="0.2">
      <c r="B28" s="32" t="s">
        <v>45</v>
      </c>
      <c r="C28" s="33"/>
      <c r="D28" s="34" t="s">
        <v>46</v>
      </c>
      <c r="E28" s="29">
        <v>5621</v>
      </c>
      <c r="F28" s="30" t="s">
        <v>25</v>
      </c>
      <c r="G28" s="35">
        <f>+H28</f>
        <v>0</v>
      </c>
      <c r="H28" s="36">
        <v>0</v>
      </c>
      <c r="I28" s="36">
        <v>40000</v>
      </c>
      <c r="J28" s="36">
        <v>25150</v>
      </c>
      <c r="K28" s="36">
        <v>25150</v>
      </c>
      <c r="L28" s="37">
        <f>IFERROR(K28/H28,0)</f>
        <v>0</v>
      </c>
      <c r="M28" s="38">
        <f>IFERROR(K28/I28,0)</f>
        <v>0.62875000000000003</v>
      </c>
    </row>
    <row r="29" spans="2:13" x14ac:dyDescent="0.2">
      <c r="B29" s="32"/>
      <c r="C29" s="33"/>
      <c r="D29" s="34"/>
      <c r="E29" s="39"/>
      <c r="F29" s="40"/>
      <c r="G29" s="44"/>
      <c r="H29" s="44"/>
      <c r="I29" s="44"/>
      <c r="J29" s="44"/>
      <c r="K29" s="44"/>
      <c r="L29" s="41"/>
      <c r="M29" s="42"/>
    </row>
    <row r="30" spans="2:13" x14ac:dyDescent="0.2">
      <c r="B30" s="32"/>
      <c r="C30" s="33"/>
      <c r="D30" s="27"/>
      <c r="E30" s="43"/>
      <c r="F30" s="27"/>
      <c r="G30" s="27"/>
      <c r="H30" s="27"/>
      <c r="I30" s="27"/>
      <c r="J30" s="27"/>
      <c r="K30" s="27"/>
      <c r="L30" s="27"/>
      <c r="M30" s="28"/>
    </row>
    <row r="31" spans="2:13" ht="13.15" customHeight="1" x14ac:dyDescent="0.2">
      <c r="B31" s="67" t="s">
        <v>14</v>
      </c>
      <c r="C31" s="68"/>
      <c r="D31" s="68"/>
      <c r="E31" s="68"/>
      <c r="F31" s="68"/>
      <c r="G31" s="7">
        <f>SUM(G9:G28)</f>
        <v>1275536.44</v>
      </c>
      <c r="H31" s="7">
        <f>SUM(H9:H28)</f>
        <v>1275536.44</v>
      </c>
      <c r="I31" s="7">
        <f>SUM(I9:I28)</f>
        <v>3514478.33</v>
      </c>
      <c r="J31" s="7">
        <f>SUM(J9:J28)</f>
        <v>3023077.16</v>
      </c>
      <c r="K31" s="7">
        <f>SUM(K9:K28)</f>
        <v>2652662.7400000002</v>
      </c>
      <c r="L31" s="8">
        <f>IFERROR(K31/H31,0)</f>
        <v>2.0796448120290476</v>
      </c>
      <c r="M31" s="9">
        <f>IFERROR(K31/I31,0)</f>
        <v>0.75478136181878241</v>
      </c>
    </row>
    <row r="32" spans="2:13" ht="4.9000000000000004" customHeight="1" x14ac:dyDescent="0.2">
      <c r="B32" s="32"/>
      <c r="C32" s="33"/>
      <c r="D32" s="27"/>
      <c r="E32" s="43"/>
      <c r="F32" s="27"/>
      <c r="G32" s="27"/>
      <c r="H32" s="27"/>
      <c r="I32" s="27"/>
      <c r="J32" s="27"/>
      <c r="K32" s="27"/>
      <c r="L32" s="27"/>
      <c r="M32" s="28"/>
    </row>
    <row r="33" spans="2:13" ht="13.15" customHeight="1" x14ac:dyDescent="0.2">
      <c r="B33" s="69" t="s">
        <v>15</v>
      </c>
      <c r="C33" s="66"/>
      <c r="D33" s="66"/>
      <c r="E33" s="21"/>
      <c r="F33" s="26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25"/>
      <c r="C34" s="66" t="s">
        <v>16</v>
      </c>
      <c r="D34" s="66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6" customHeight="1" x14ac:dyDescent="0.2">
      <c r="B35" s="45"/>
      <c r="C35" s="46"/>
      <c r="D35" s="46"/>
      <c r="E35" s="39"/>
      <c r="F35" s="46"/>
      <c r="G35" s="27"/>
      <c r="H35" s="27"/>
      <c r="I35" s="27"/>
      <c r="J35" s="27"/>
      <c r="K35" s="27"/>
      <c r="L35" s="27"/>
      <c r="M35" s="28"/>
    </row>
    <row r="36" spans="2:13" x14ac:dyDescent="0.2">
      <c r="B36" s="32" t="s">
        <v>26</v>
      </c>
      <c r="C36" s="33"/>
      <c r="D36" s="27" t="s">
        <v>27</v>
      </c>
      <c r="E36" s="43">
        <v>6231</v>
      </c>
      <c r="F36" s="27" t="s">
        <v>47</v>
      </c>
      <c r="G36" s="35">
        <f>+H36</f>
        <v>360731.45</v>
      </c>
      <c r="H36" s="36">
        <v>360731.45</v>
      </c>
      <c r="I36" s="36">
        <v>326322.3</v>
      </c>
      <c r="J36" s="36">
        <v>326322.3</v>
      </c>
      <c r="K36" s="36">
        <v>326322.3</v>
      </c>
      <c r="L36" s="37">
        <f>IFERROR(K36/H36,0)</f>
        <v>0.90461283594762798</v>
      </c>
      <c r="M36" s="38">
        <f>IFERROR(K36/I36,0)</f>
        <v>1</v>
      </c>
    </row>
    <row r="37" spans="2:13" x14ac:dyDescent="0.2">
      <c r="B37" s="32" t="s">
        <v>31</v>
      </c>
      <c r="C37" s="33"/>
      <c r="D37" s="27" t="s">
        <v>32</v>
      </c>
      <c r="E37" s="43">
        <v>6231</v>
      </c>
      <c r="F37" s="27" t="s">
        <v>47</v>
      </c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/>
      <c r="C38" s="33"/>
      <c r="D38" s="27"/>
      <c r="E38" s="43"/>
      <c r="F38" s="27"/>
      <c r="G38" s="44"/>
      <c r="H38" s="44"/>
      <c r="I38" s="44"/>
      <c r="J38" s="44"/>
      <c r="K38" s="44"/>
      <c r="L38" s="41"/>
      <c r="M38" s="42"/>
    </row>
    <row r="39" spans="2:13" x14ac:dyDescent="0.2">
      <c r="B39" s="47"/>
      <c r="C39" s="48"/>
      <c r="D39" s="49"/>
      <c r="E39" s="50"/>
      <c r="F39" s="49"/>
      <c r="G39" s="49"/>
      <c r="H39" s="49"/>
      <c r="I39" s="49"/>
      <c r="J39" s="49"/>
      <c r="K39" s="49"/>
      <c r="L39" s="49"/>
      <c r="M39" s="51"/>
    </row>
    <row r="40" spans="2:13" x14ac:dyDescent="0.2">
      <c r="B40" s="67" t="s">
        <v>17</v>
      </c>
      <c r="C40" s="68"/>
      <c r="D40" s="68"/>
      <c r="E40" s="68"/>
      <c r="F40" s="68"/>
      <c r="G40" s="7">
        <f>SUM(G36:G37)</f>
        <v>360731.45</v>
      </c>
      <c r="H40" s="7">
        <f>SUM(H36:H37)</f>
        <v>360731.45</v>
      </c>
      <c r="I40" s="7">
        <f>SUM(I36:I37)</f>
        <v>326322.3</v>
      </c>
      <c r="J40" s="7">
        <f>SUM(J36:J37)</f>
        <v>326322.3</v>
      </c>
      <c r="K40" s="7">
        <f>SUM(K36:K37)</f>
        <v>326322.3</v>
      </c>
      <c r="L40" s="8">
        <f>IFERROR(K40/H40,0)</f>
        <v>0.90461283594762798</v>
      </c>
      <c r="M40" s="9">
        <f>IFERROR(K40/I40,0)</f>
        <v>1</v>
      </c>
    </row>
    <row r="41" spans="2:13" x14ac:dyDescent="0.2">
      <c r="B41" s="4"/>
      <c r="C41" s="5"/>
      <c r="D41" s="2"/>
      <c r="E41" s="6"/>
      <c r="F41" s="2"/>
      <c r="G41" s="2"/>
      <c r="H41" s="2"/>
      <c r="I41" s="2"/>
      <c r="J41" s="2"/>
      <c r="K41" s="2"/>
      <c r="L41" s="2"/>
      <c r="M41" s="3"/>
    </row>
    <row r="42" spans="2:13" x14ac:dyDescent="0.2">
      <c r="B42" s="52" t="s">
        <v>18</v>
      </c>
      <c r="C42" s="53"/>
      <c r="D42" s="53"/>
      <c r="E42" s="53"/>
      <c r="F42" s="53"/>
      <c r="G42" s="10">
        <f>+G31+G40</f>
        <v>1636267.89</v>
      </c>
      <c r="H42" s="10">
        <f>+H31+H40</f>
        <v>1636267.89</v>
      </c>
      <c r="I42" s="10">
        <f>+I31+I40</f>
        <v>3840800.63</v>
      </c>
      <c r="J42" s="10">
        <f>+J31+J40</f>
        <v>3349399.46</v>
      </c>
      <c r="K42" s="10">
        <f>+K31+K40</f>
        <v>2978985.04</v>
      </c>
      <c r="L42" s="11">
        <f>IFERROR(K42/H42,0)</f>
        <v>1.8205973839650427</v>
      </c>
      <c r="M42" s="12">
        <f>IFERROR(K42/I42,0)</f>
        <v>0.77561564032549124</v>
      </c>
    </row>
    <row r="43" spans="2:13" x14ac:dyDescent="0.2">
      <c r="B43" s="13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6"/>
    </row>
    <row r="44" spans="2:13" ht="15" x14ac:dyDescent="0.25">
      <c r="B44" s="17" t="s">
        <v>19</v>
      </c>
      <c r="C44" s="17"/>
      <c r="D44" s="18"/>
      <c r="E44" s="19"/>
      <c r="F44" s="18"/>
      <c r="G44" s="18"/>
      <c r="H4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42:F42"/>
    <mergeCell ref="K3:K5"/>
    <mergeCell ref="L3:M3"/>
    <mergeCell ref="L4:L5"/>
    <mergeCell ref="M4:M5"/>
    <mergeCell ref="B6:D6"/>
    <mergeCell ref="J6:K6"/>
    <mergeCell ref="C7:D7"/>
    <mergeCell ref="B31:F31"/>
    <mergeCell ref="B33:D33"/>
    <mergeCell ref="C34:D34"/>
    <mergeCell ref="B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2021-02-16T17:11:48Z</dcterms:modified>
</cp:coreProperties>
</file>