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9\"/>
    </mc:Choice>
  </mc:AlternateContent>
  <xr:revisionPtr revIDLastSave="0" documentId="8_{C6B2EE07-3757-49E8-BCAA-32405F669D33}" xr6:coauthVersionLast="45" xr6:coauthVersionMax="45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4" l="1"/>
  <c r="H15" i="4" s="1"/>
  <c r="E14" i="4"/>
  <c r="H14" i="4" s="1"/>
  <c r="G54" i="4" l="1"/>
  <c r="F54" i="4"/>
  <c r="D54" i="4"/>
  <c r="H48" i="4"/>
  <c r="H40" i="4"/>
  <c r="E52" i="4"/>
  <c r="H52" i="4" s="1"/>
  <c r="E50" i="4"/>
  <c r="H50" i="4" s="1"/>
  <c r="E48" i="4"/>
  <c r="E46" i="4"/>
  <c r="H46" i="4" s="1"/>
  <c r="E44" i="4"/>
  <c r="H44" i="4" s="1"/>
  <c r="E42" i="4"/>
  <c r="H42" i="4" s="1"/>
  <c r="E40" i="4"/>
  <c r="C54" i="4"/>
  <c r="G32" i="4"/>
  <c r="F32" i="4"/>
  <c r="H30" i="4"/>
  <c r="E30" i="4"/>
  <c r="E29" i="4"/>
  <c r="H29" i="4" s="1"/>
  <c r="E28" i="4"/>
  <c r="H28" i="4" s="1"/>
  <c r="E27" i="4"/>
  <c r="E32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54" i="4" l="1"/>
  <c r="E54" i="4"/>
  <c r="H27" i="4"/>
  <c r="H32" i="4" s="1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E16" i="8" s="1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5" i="6"/>
  <c r="H74" i="6"/>
  <c r="H71" i="6"/>
  <c r="H70" i="6"/>
  <c r="H67" i="6"/>
  <c r="H66" i="6"/>
  <c r="H63" i="6"/>
  <c r="H62" i="6"/>
  <c r="H59" i="6"/>
  <c r="H58" i="6"/>
  <c r="H51" i="6"/>
  <c r="H50" i="6"/>
  <c r="H46" i="6"/>
  <c r="H42" i="6"/>
  <c r="H39" i="6"/>
  <c r="H38" i="6"/>
  <c r="H35" i="6"/>
  <c r="H34" i="6"/>
  <c r="H30" i="6"/>
  <c r="H22" i="6"/>
  <c r="H14" i="6"/>
  <c r="H11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H55" i="6" s="1"/>
  <c r="E54" i="6"/>
  <c r="H54" i="6" s="1"/>
  <c r="E52" i="6"/>
  <c r="H52" i="6" s="1"/>
  <c r="E51" i="6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E32" i="6"/>
  <c r="H32" i="6" s="1"/>
  <c r="E31" i="6"/>
  <c r="H31" i="6" s="1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E53" i="6" s="1"/>
  <c r="H53" i="6" s="1"/>
  <c r="D43" i="6"/>
  <c r="D33" i="6"/>
  <c r="D23" i="6"/>
  <c r="D13" i="6"/>
  <c r="D5" i="6"/>
  <c r="C69" i="6"/>
  <c r="C65" i="6"/>
  <c r="E65" i="6" s="1"/>
  <c r="C57" i="6"/>
  <c r="E57" i="6" s="1"/>
  <c r="H57" i="6" s="1"/>
  <c r="C53" i="6"/>
  <c r="C43" i="6"/>
  <c r="E43" i="6" s="1"/>
  <c r="C33" i="6"/>
  <c r="E33" i="6" s="1"/>
  <c r="C23" i="6"/>
  <c r="C13" i="6"/>
  <c r="C5" i="6"/>
  <c r="C42" i="5" l="1"/>
  <c r="H65" i="6"/>
  <c r="H43" i="6"/>
  <c r="H33" i="6"/>
  <c r="E23" i="6"/>
  <c r="H23" i="6"/>
  <c r="F77" i="6"/>
  <c r="E13" i="6"/>
  <c r="H13" i="6" s="1"/>
  <c r="H25" i="5"/>
  <c r="H16" i="5"/>
  <c r="E36" i="5"/>
  <c r="H38" i="5"/>
  <c r="H36" i="5" s="1"/>
  <c r="G77" i="6"/>
  <c r="C77" i="6"/>
  <c r="H6" i="8"/>
  <c r="H16" i="8" s="1"/>
  <c r="E6" i="5"/>
  <c r="H13" i="5"/>
  <c r="H6" i="5" s="1"/>
  <c r="D77" i="6"/>
  <c r="E5" i="6"/>
  <c r="D42" i="5"/>
  <c r="F42" i="5"/>
  <c r="G42" i="5"/>
  <c r="E25" i="5"/>
  <c r="E16" i="5"/>
  <c r="E42" i="5"/>
  <c r="H42" i="5" l="1"/>
  <c r="E77" i="6"/>
  <c r="H5" i="6"/>
  <c r="H77" i="6" s="1"/>
</calcChain>
</file>

<file path=xl/sharedStrings.xml><?xml version="1.0" encoding="utf-8"?>
<sst xmlns="http://schemas.openxmlformats.org/spreadsheetml/2006/main" count="201" uniqueCount="143">
  <si>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</si>
  <si>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</si>
  <si>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</si>
  <si>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</si>
  <si>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</si>
  <si>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</si>
  <si>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</si>
  <si>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</si>
  <si>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</si>
  <si>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</si>
  <si>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</si>
  <si>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</si>
  <si>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</si>
  <si>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</si>
  <si>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</si>
  <si>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</si>
  <si>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</si>
  <si>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</si>
  <si>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</si>
  <si>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</si>
  <si>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</si>
  <si>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</si>
  <si>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</si>
  <si>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</si>
  <si>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</si>
  <si>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</si>
  <si>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</si>
  <si>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</si>
  <si>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</si>
  <si>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</si>
  <si>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</si>
  <si>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</si>
  <si>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</si>
  <si>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</si>
  <si>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</si>
  <si>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</si>
  <si>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</si>
  <si>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</si>
  <si>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</si>
  <si>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</si>
  <si>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</si>
  <si>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</si>
  <si>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</si>
  <si>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</si>
  <si>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</si>
  <si>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</si>
  <si>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</si>
  <si>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</si>
  <si>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</si>
  <si>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</si>
  <si>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</si>
  <si>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</si>
  <si>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</si>
  <si>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</si>
  <si>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</si>
  <si>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</si>
  <si>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</si>
  <si>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</si>
  <si>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</si>
  <si>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</si>
  <si>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</si>
  <si>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</si>
  <si>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</si>
  <si>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</si>
  <si>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</si>
  <si>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</si>
  <si>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</si>
  <si>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</si>
  <si>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</si>
  <si>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</si>
  <si>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</si>
  <si>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</si>
  <si>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</si>
  <si>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</si>
  <si>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</si>
  <si>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</si>
  <si>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</si>
  <si>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</si>
  <si>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</si>
  <si>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</si>
  <si>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</si>
  <si>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</si>
  <si>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</si>
  <si>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</si>
  <si>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</si>
  <si>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</si>
  <si>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</si>
  <si>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</si>
  <si>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</si>
  <si>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</si>
  <si>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</si>
  <si>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</si>
  <si>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</si>
  <si>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</si>
  <si>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</si>
  <si>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</si>
  <si>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</si>
  <si>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</si>
  <si>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</si>
  <si>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</si>
  <si>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</si>
  <si>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</si>
  <si>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</si>
  <si>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</si>
  <si>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</si>
  <si>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</si>
  <si>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</si>
  <si>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</si>
  <si>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</si>
  <si>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</si>
  <si>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</si>
  <si>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</si>
  <si>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</si>
  <si>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</si>
  <si>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</si>
  <si>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</si>
  <si>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</si>
  <si>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</si>
  <si>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</si>
  <si>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</si>
  <si>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</si>
  <si>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</si>
  <si>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</si>
  <si>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</si>
  <si>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</si>
  <si>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</si>
  <si>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</si>
  <si>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</si>
  <si>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 (Capítulo y Concepto)
Del 1 de Enero al AL 31 DE DICIEMBRE DEL 2019</t>
  </si>
  <si>
    <t>SISTEMA DE AGUA POTABLE Y ALCANTARILLADO MUNICIPAL DE VALLE DE SANTIAGO
ESTADO ANALÍTICO DEL EJERCICIO DEL PRESUPUESTO DE EGRESOS
Clasificación Económica (por Tipo de Gasto)
Del 1 de Enero al AL 31 DE DICIEMBRE DEL 2019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</si>
  <si>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</si>
  <si>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</si>
  <si>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</si>
  <si>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</si>
  <si>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</si>
  <si>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</si>
  <si>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</si>
  <si>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</si>
  <si>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</si>
  <si>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de Enero al AL 31 DE DICIEMBRE DEL 2019</t>
  </si>
  <si>
    <t>Gobierno (Federal/Estatal/Municipal) de SISTEMA DE AGUA POTABLE Y ALCANTARILLADO MUNICIPAL DE VALLE DE SANTIAGO
Estado Analítico del Ejercicio del Presupuesto de Egresos
Clasificación Administrativa
Del 1 de Enero al AL 31 DE DICIEMBRE DEL 2019</t>
  </si>
  <si>
    <t>Sector Paraestatal del Gobierno (Federal/Estatal/Municipal) de SISTEMA DE AGUA POTABLE Y ALCANTARILLADO MUNICIPAL DE VALLE DE SANTIAGO
Estado Analítico del Ejercicio del Presupuesto de Egresos
Clasificación Administrativa
Del 1 de Enero al AL 31 DE DICIEMBRE DEL 2019</t>
  </si>
  <si>
    <t>SISTEMA DE AGUA POTABLE Y ALCANTARILLADO MUNICIPAL DE VALLE DE SANTIAGO
ESTADO ANALÍTICO DEL EJERCICIO DEL PRESUPUESTO DE EGRESOS
Clasificación Funcional (Finalidad y Función)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</si>
</sst>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25163864.129999999</v>
      </c>
      <c r="D5" s="14">
        <f>SUM(D6:D12)</f>
        <v>-854043.56</v>
      </c>
      <c r="E5" s="14">
        <f>C5+D5</f>
        <v>24309820.57</v>
      </c>
      <c r="F5" s="14">
        <f>SUM(F6:F12)</f>
        <v>22454619.100000001</v>
      </c>
      <c r="G5" s="14">
        <f>SUM(G6:G12)</f>
        <v>22027772.500000004</v>
      </c>
      <c r="H5" s="14">
        <f>E5-F5</f>
        <v>1855201.4699999988</v>
      </c>
    </row>
    <row r="6" spans="1:8" x14ac:dyDescent="0.2">
      <c r="A6" s="49">
        <v>1100</v>
      </c>
      <c r="B6" s="11" t="s">
        <v>70</v>
      </c>
      <c r="C6" s="15">
        <v>15692846.23</v>
      </c>
      <c r="D6" s="15">
        <v>-838779.21</v>
      </c>
      <c r="E6" s="15">
        <f t="shared" ref="E6:E69" si="0">C6+D6</f>
        <v>14854067.02</v>
      </c>
      <c r="F6" s="15">
        <v>13727753.800000001</v>
      </c>
      <c r="G6" s="15">
        <v>13727753.800000001</v>
      </c>
      <c r="H6" s="15">
        <f t="shared" ref="H6:H69" si="1">E6-F6</f>
        <v>1126313.2199999988</v>
      </c>
    </row>
    <row r="7" spans="1:8" x14ac:dyDescent="0.2">
      <c r="A7" s="49">
        <v>1200</v>
      </c>
      <c r="B7" s="11" t="s">
        <v>71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72</v>
      </c>
      <c r="C8" s="15">
        <v>3931682.09</v>
      </c>
      <c r="D8" s="15">
        <v>68970.12</v>
      </c>
      <c r="E8" s="15">
        <f t="shared" si="0"/>
        <v>4000652.21</v>
      </c>
      <c r="F8" s="15">
        <v>3686492.3</v>
      </c>
      <c r="G8" s="15">
        <v>3686492.3</v>
      </c>
      <c r="H8" s="15">
        <f t="shared" si="1"/>
        <v>314159.91000000015</v>
      </c>
    </row>
    <row r="9" spans="1:8" x14ac:dyDescent="0.2">
      <c r="A9" s="49">
        <v>1400</v>
      </c>
      <c r="B9" s="11" t="s">
        <v>35</v>
      </c>
      <c r="C9" s="15">
        <v>4368375.8099999996</v>
      </c>
      <c r="D9" s="15">
        <v>-754483.19999999995</v>
      </c>
      <c r="E9" s="15">
        <f t="shared" si="0"/>
        <v>3613892.6099999994</v>
      </c>
      <c r="F9" s="15">
        <v>3263712.78</v>
      </c>
      <c r="G9" s="15">
        <v>3263712.78</v>
      </c>
      <c r="H9" s="15">
        <f t="shared" si="1"/>
        <v>350179.82999999961</v>
      </c>
    </row>
    <row r="10" spans="1:8" x14ac:dyDescent="0.2">
      <c r="A10" s="49">
        <v>1500</v>
      </c>
      <c r="B10" s="11" t="s">
        <v>73</v>
      </c>
      <c r="C10" s="15">
        <v>1170960</v>
      </c>
      <c r="D10" s="15">
        <v>670248.73</v>
      </c>
      <c r="E10" s="15">
        <f t="shared" si="0"/>
        <v>1841208.73</v>
      </c>
      <c r="F10" s="15">
        <v>1776660.22</v>
      </c>
      <c r="G10" s="15">
        <v>1349813.62</v>
      </c>
      <c r="H10" s="15">
        <f t="shared" si="1"/>
        <v>64548.510000000009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4075200</v>
      </c>
      <c r="D13" s="15">
        <f>SUM(D14:D22)</f>
        <v>784924.89</v>
      </c>
      <c r="E13" s="15">
        <f t="shared" si="0"/>
        <v>4860124.8899999997</v>
      </c>
      <c r="F13" s="15">
        <f>SUM(F14:F22)</f>
        <v>3710480.8400000003</v>
      </c>
      <c r="G13" s="15">
        <f>SUM(G14:G22)</f>
        <v>3710345.8400000003</v>
      </c>
      <c r="H13" s="15">
        <f t="shared" si="1"/>
        <v>1149644.0499999993</v>
      </c>
    </row>
    <row r="14" spans="1:8" x14ac:dyDescent="0.2">
      <c r="A14" s="49">
        <v>2100</v>
      </c>
      <c r="B14" s="11" t="s">
        <v>75</v>
      </c>
      <c r="C14" s="15">
        <v>211800</v>
      </c>
      <c r="D14" s="15">
        <v>198924.27</v>
      </c>
      <c r="E14" s="15">
        <f t="shared" si="0"/>
        <v>410724.27</v>
      </c>
      <c r="F14" s="15">
        <v>336543.21</v>
      </c>
      <c r="G14" s="15">
        <v>336543.21</v>
      </c>
      <c r="H14" s="15">
        <f t="shared" si="1"/>
        <v>74181.06</v>
      </c>
    </row>
    <row r="15" spans="1:8" x14ac:dyDescent="0.2">
      <c r="A15" s="49">
        <v>2200</v>
      </c>
      <c r="B15" s="11" t="s">
        <v>76</v>
      </c>
      <c r="C15" s="15">
        <v>20000</v>
      </c>
      <c r="D15" s="15">
        <v>26131.87</v>
      </c>
      <c r="E15" s="15">
        <f t="shared" si="0"/>
        <v>46131.869999999995</v>
      </c>
      <c r="F15" s="15">
        <v>42834.52</v>
      </c>
      <c r="G15" s="15">
        <v>42834.52</v>
      </c>
      <c r="H15" s="15">
        <f t="shared" si="1"/>
        <v>3297.3499999999985</v>
      </c>
    </row>
    <row r="16" spans="1:8" x14ac:dyDescent="0.2">
      <c r="A16" s="49">
        <v>2300</v>
      </c>
      <c r="B16" s="11" t="s">
        <v>77</v>
      </c>
      <c r="C16" s="15">
        <v>1077500</v>
      </c>
      <c r="D16" s="15">
        <v>-155109.78</v>
      </c>
      <c r="E16" s="15">
        <f t="shared" si="0"/>
        <v>922390.22</v>
      </c>
      <c r="F16" s="15">
        <v>644054.4</v>
      </c>
      <c r="G16" s="15">
        <v>644054.4</v>
      </c>
      <c r="H16" s="15">
        <f t="shared" si="1"/>
        <v>278335.81999999995</v>
      </c>
    </row>
    <row r="17" spans="1:8" x14ac:dyDescent="0.2">
      <c r="A17" s="49">
        <v>2400</v>
      </c>
      <c r="B17" s="11" t="s">
        <v>78</v>
      </c>
      <c r="C17" s="15">
        <v>877400</v>
      </c>
      <c r="D17" s="15">
        <v>461325.01</v>
      </c>
      <c r="E17" s="15">
        <f t="shared" si="0"/>
        <v>1338725.01</v>
      </c>
      <c r="F17" s="15">
        <v>1034435.06</v>
      </c>
      <c r="G17" s="15">
        <v>1034300.06</v>
      </c>
      <c r="H17" s="15">
        <f t="shared" si="1"/>
        <v>304289.94999999995</v>
      </c>
    </row>
    <row r="18" spans="1:8" x14ac:dyDescent="0.2">
      <c r="A18" s="49">
        <v>2500</v>
      </c>
      <c r="B18" s="11" t="s">
        <v>79</v>
      </c>
      <c r="C18" s="15">
        <v>208500</v>
      </c>
      <c r="D18" s="15">
        <v>54335.519999999997</v>
      </c>
      <c r="E18" s="15">
        <f t="shared" si="0"/>
        <v>262835.52</v>
      </c>
      <c r="F18" s="15">
        <v>257003.15</v>
      </c>
      <c r="G18" s="15">
        <v>257003.15</v>
      </c>
      <c r="H18" s="15">
        <f t="shared" si="1"/>
        <v>5832.3700000000244</v>
      </c>
    </row>
    <row r="19" spans="1:8" x14ac:dyDescent="0.2">
      <c r="A19" s="49">
        <v>2600</v>
      </c>
      <c r="B19" s="11" t="s">
        <v>80</v>
      </c>
      <c r="C19" s="15">
        <v>1024500</v>
      </c>
      <c r="D19" s="15">
        <v>110750</v>
      </c>
      <c r="E19" s="15">
        <f t="shared" si="0"/>
        <v>1135250</v>
      </c>
      <c r="F19" s="15">
        <v>1014839.13</v>
      </c>
      <c r="G19" s="15">
        <v>1014839.13</v>
      </c>
      <c r="H19" s="15">
        <f t="shared" si="1"/>
        <v>120410.87</v>
      </c>
    </row>
    <row r="20" spans="1:8" x14ac:dyDescent="0.2">
      <c r="A20" s="49">
        <v>2700</v>
      </c>
      <c r="B20" s="11" t="s">
        <v>81</v>
      </c>
      <c r="C20" s="15">
        <v>176000</v>
      </c>
      <c r="D20" s="15">
        <v>146132.41</v>
      </c>
      <c r="E20" s="15">
        <f t="shared" si="0"/>
        <v>322132.41000000003</v>
      </c>
      <c r="F20" s="15">
        <v>288952.38</v>
      </c>
      <c r="G20" s="15">
        <v>288952.38</v>
      </c>
      <c r="H20" s="15">
        <f t="shared" si="1"/>
        <v>33180.030000000028</v>
      </c>
    </row>
    <row r="21" spans="1:8" x14ac:dyDescent="0.2">
      <c r="A21" s="49">
        <v>2800</v>
      </c>
      <c r="B21" s="11" t="s">
        <v>82</v>
      </c>
      <c r="C21" s="15">
        <v>10000</v>
      </c>
      <c r="D21" s="15">
        <v>0</v>
      </c>
      <c r="E21" s="15">
        <f t="shared" si="0"/>
        <v>10000</v>
      </c>
      <c r="F21" s="15">
        <v>0</v>
      </c>
      <c r="G21" s="15">
        <v>0</v>
      </c>
      <c r="H21" s="15">
        <f t="shared" si="1"/>
        <v>10000</v>
      </c>
    </row>
    <row r="22" spans="1:8" x14ac:dyDescent="0.2">
      <c r="A22" s="49">
        <v>2900</v>
      </c>
      <c r="B22" s="11" t="s">
        <v>83</v>
      </c>
      <c r="C22" s="15">
        <v>469500</v>
      </c>
      <c r="D22" s="15">
        <v>-57564.41</v>
      </c>
      <c r="E22" s="15">
        <f t="shared" si="0"/>
        <v>411935.58999999997</v>
      </c>
      <c r="F22" s="15">
        <v>91818.99</v>
      </c>
      <c r="G22" s="15">
        <v>91818.99</v>
      </c>
      <c r="H22" s="15">
        <f t="shared" si="1"/>
        <v>320116.59999999998</v>
      </c>
    </row>
    <row r="23" spans="1:8" x14ac:dyDescent="0.2">
      <c r="A23" s="48" t="s">
        <v>63</v>
      </c>
      <c r="B23" s="7"/>
      <c r="C23" s="15">
        <f>SUM(C24:C32)</f>
        <v>17589051.34</v>
      </c>
      <c r="D23" s="15">
        <f>SUM(D24:D32)</f>
        <v>3880606.0700000003</v>
      </c>
      <c r="E23" s="15">
        <f t="shared" si="0"/>
        <v>21469657.41</v>
      </c>
      <c r="F23" s="15">
        <f>SUM(F24:F32)</f>
        <v>17765287.18</v>
      </c>
      <c r="G23" s="15">
        <f>SUM(G24:G32)</f>
        <v>16506215.779999997</v>
      </c>
      <c r="H23" s="15">
        <f t="shared" si="1"/>
        <v>3704370.2300000004</v>
      </c>
    </row>
    <row r="24" spans="1:8" x14ac:dyDescent="0.2">
      <c r="A24" s="49">
        <v>3100</v>
      </c>
      <c r="B24" s="11" t="s">
        <v>84</v>
      </c>
      <c r="C24" s="15">
        <v>9335600</v>
      </c>
      <c r="D24" s="15">
        <v>1478810.18</v>
      </c>
      <c r="E24" s="15">
        <f t="shared" si="0"/>
        <v>10814410.18</v>
      </c>
      <c r="F24" s="15">
        <v>9277067.8399999999</v>
      </c>
      <c r="G24" s="15">
        <v>8935129.9199999999</v>
      </c>
      <c r="H24" s="15">
        <f t="shared" si="1"/>
        <v>1537342.3399999999</v>
      </c>
    </row>
    <row r="25" spans="1:8" x14ac:dyDescent="0.2">
      <c r="A25" s="49">
        <v>3200</v>
      </c>
      <c r="B25" s="11" t="s">
        <v>85</v>
      </c>
      <c r="C25" s="15">
        <v>358360</v>
      </c>
      <c r="D25" s="15">
        <v>-318260</v>
      </c>
      <c r="E25" s="15">
        <f t="shared" si="0"/>
        <v>40100</v>
      </c>
      <c r="F25" s="15">
        <v>21100</v>
      </c>
      <c r="G25" s="15">
        <v>21100</v>
      </c>
      <c r="H25" s="15">
        <f t="shared" si="1"/>
        <v>19000</v>
      </c>
    </row>
    <row r="26" spans="1:8" x14ac:dyDescent="0.2">
      <c r="A26" s="49">
        <v>3300</v>
      </c>
      <c r="B26" s="11" t="s">
        <v>86</v>
      </c>
      <c r="C26" s="15">
        <v>1479560</v>
      </c>
      <c r="D26" s="15">
        <v>280604.98</v>
      </c>
      <c r="E26" s="15">
        <f t="shared" si="0"/>
        <v>1760164.98</v>
      </c>
      <c r="F26" s="15">
        <v>1171583.93</v>
      </c>
      <c r="G26" s="15">
        <v>1171583.93</v>
      </c>
      <c r="H26" s="15">
        <f t="shared" si="1"/>
        <v>588581.05000000005</v>
      </c>
    </row>
    <row r="27" spans="1:8" x14ac:dyDescent="0.2">
      <c r="A27" s="49">
        <v>3400</v>
      </c>
      <c r="B27" s="11" t="s">
        <v>87</v>
      </c>
      <c r="C27" s="15">
        <v>57000</v>
      </c>
      <c r="D27" s="15">
        <v>137000</v>
      </c>
      <c r="E27" s="15">
        <f t="shared" si="0"/>
        <v>194000</v>
      </c>
      <c r="F27" s="15">
        <v>164412.32</v>
      </c>
      <c r="G27" s="15">
        <v>164412.32</v>
      </c>
      <c r="H27" s="15">
        <f t="shared" si="1"/>
        <v>29587.679999999993</v>
      </c>
    </row>
    <row r="28" spans="1:8" x14ac:dyDescent="0.2">
      <c r="A28" s="49">
        <v>3500</v>
      </c>
      <c r="B28" s="11" t="s">
        <v>88</v>
      </c>
      <c r="C28" s="15">
        <v>3456000</v>
      </c>
      <c r="D28" s="15">
        <v>947664.71</v>
      </c>
      <c r="E28" s="15">
        <f t="shared" si="0"/>
        <v>4403664.71</v>
      </c>
      <c r="F28" s="15">
        <v>2959734.27</v>
      </c>
      <c r="G28" s="15">
        <v>2951077.8</v>
      </c>
      <c r="H28" s="15">
        <f t="shared" si="1"/>
        <v>1443930.44</v>
      </c>
    </row>
    <row r="29" spans="1:8" x14ac:dyDescent="0.2">
      <c r="A29" s="49">
        <v>3600</v>
      </c>
      <c r="B29" s="11" t="s">
        <v>89</v>
      </c>
      <c r="C29" s="15">
        <v>35000</v>
      </c>
      <c r="D29" s="15">
        <v>-10500</v>
      </c>
      <c r="E29" s="15">
        <f t="shared" si="0"/>
        <v>24500</v>
      </c>
      <c r="F29" s="15">
        <v>14616.11</v>
      </c>
      <c r="G29" s="15">
        <v>14616.11</v>
      </c>
      <c r="H29" s="15">
        <f t="shared" si="1"/>
        <v>9883.89</v>
      </c>
    </row>
    <row r="30" spans="1:8" x14ac:dyDescent="0.2">
      <c r="A30" s="49">
        <v>3700</v>
      </c>
      <c r="B30" s="11" t="s">
        <v>90</v>
      </c>
      <c r="C30" s="15">
        <v>11000</v>
      </c>
      <c r="D30" s="15">
        <v>18500</v>
      </c>
      <c r="E30" s="15">
        <f t="shared" si="0"/>
        <v>29500</v>
      </c>
      <c r="F30" s="15">
        <v>19522.830000000002</v>
      </c>
      <c r="G30" s="15">
        <v>19522.830000000002</v>
      </c>
      <c r="H30" s="15">
        <f t="shared" si="1"/>
        <v>9977.1699999999983</v>
      </c>
    </row>
    <row r="31" spans="1:8" x14ac:dyDescent="0.2">
      <c r="A31" s="49">
        <v>3800</v>
      </c>
      <c r="B31" s="11" t="s">
        <v>91</v>
      </c>
      <c r="C31" s="15">
        <v>60000</v>
      </c>
      <c r="D31" s="15">
        <v>64786.2</v>
      </c>
      <c r="E31" s="15">
        <f t="shared" si="0"/>
        <v>124786.2</v>
      </c>
      <c r="F31" s="15">
        <v>110218.53</v>
      </c>
      <c r="G31" s="15">
        <v>110218.53</v>
      </c>
      <c r="H31" s="15">
        <f t="shared" si="1"/>
        <v>14567.669999999998</v>
      </c>
    </row>
    <row r="32" spans="1:8" x14ac:dyDescent="0.2">
      <c r="A32" s="49">
        <v>3900</v>
      </c>
      <c r="B32" s="11" t="s">
        <v>19</v>
      </c>
      <c r="C32" s="15">
        <v>2796531.34</v>
      </c>
      <c r="D32" s="15">
        <v>1282000</v>
      </c>
      <c r="E32" s="15">
        <f t="shared" si="0"/>
        <v>4078531.34</v>
      </c>
      <c r="F32" s="15">
        <v>4027031.35</v>
      </c>
      <c r="G32" s="15">
        <v>3118554.34</v>
      </c>
      <c r="H32" s="15">
        <f t="shared" si="1"/>
        <v>51499.989999999758</v>
      </c>
    </row>
    <row r="33" spans="1:8" x14ac:dyDescent="0.2">
      <c r="A33" s="48" t="s">
        <v>64</v>
      </c>
      <c r="B33" s="7"/>
      <c r="C33" s="15">
        <f>SUM(C34:C42)</f>
        <v>275500</v>
      </c>
      <c r="D33" s="15">
        <f>SUM(D34:D42)</f>
        <v>68337.179999999993</v>
      </c>
      <c r="E33" s="15">
        <f t="shared" si="0"/>
        <v>343837.18</v>
      </c>
      <c r="F33" s="15">
        <f>SUM(F34:F42)</f>
        <v>313200</v>
      </c>
      <c r="G33" s="15">
        <f>SUM(G34:G42)</f>
        <v>313200</v>
      </c>
      <c r="H33" s="15">
        <f t="shared" si="1"/>
        <v>30637.179999999993</v>
      </c>
    </row>
    <row r="34" spans="1:8" x14ac:dyDescent="0.2">
      <c r="A34" s="49">
        <v>4100</v>
      </c>
      <c r="B34" s="11" t="s">
        <v>92</v>
      </c>
      <c r="C34" s="15">
        <v>24000</v>
      </c>
      <c r="D34" s="15">
        <v>0</v>
      </c>
      <c r="E34" s="15">
        <f t="shared" si="0"/>
        <v>24000</v>
      </c>
      <c r="F34" s="15">
        <v>24000</v>
      </c>
      <c r="G34" s="15">
        <v>24000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251500</v>
      </c>
      <c r="D37" s="15">
        <v>68337.179999999993</v>
      </c>
      <c r="E37" s="15">
        <f t="shared" si="0"/>
        <v>319837.18</v>
      </c>
      <c r="F37" s="15">
        <v>289200</v>
      </c>
      <c r="G37" s="15">
        <v>289200</v>
      </c>
      <c r="H37" s="15">
        <f t="shared" si="1"/>
        <v>30637.179999999993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1457900</v>
      </c>
      <c r="D43" s="15">
        <f>SUM(D44:D52)</f>
        <v>590806.5</v>
      </c>
      <c r="E43" s="15">
        <f t="shared" si="0"/>
        <v>2048706.5</v>
      </c>
      <c r="F43" s="15">
        <f>SUM(F44:F52)</f>
        <v>905487.56</v>
      </c>
      <c r="G43" s="15">
        <f>SUM(G44:G52)</f>
        <v>865113.89</v>
      </c>
      <c r="H43" s="15">
        <f t="shared" si="1"/>
        <v>1143218.94</v>
      </c>
    </row>
    <row r="44" spans="1:8" x14ac:dyDescent="0.2">
      <c r="A44" s="49">
        <v>5100</v>
      </c>
      <c r="B44" s="11" t="s">
        <v>99</v>
      </c>
      <c r="C44" s="15">
        <v>314000</v>
      </c>
      <c r="D44" s="15">
        <v>262101.64</v>
      </c>
      <c r="E44" s="15">
        <f t="shared" si="0"/>
        <v>576101.64</v>
      </c>
      <c r="F44" s="15">
        <v>341758.84</v>
      </c>
      <c r="G44" s="15">
        <v>301385.17</v>
      </c>
      <c r="H44" s="15">
        <f t="shared" si="1"/>
        <v>234342.8</v>
      </c>
    </row>
    <row r="45" spans="1:8" x14ac:dyDescent="0.2">
      <c r="A45" s="49">
        <v>5200</v>
      </c>
      <c r="B45" s="11" t="s">
        <v>100</v>
      </c>
      <c r="C45" s="15">
        <v>20000</v>
      </c>
      <c r="D45" s="15">
        <v>-1995.63</v>
      </c>
      <c r="E45" s="15">
        <f t="shared" si="0"/>
        <v>18004.37</v>
      </c>
      <c r="F45" s="15">
        <v>6900.32</v>
      </c>
      <c r="G45" s="15">
        <v>6900.32</v>
      </c>
      <c r="H45" s="15">
        <f t="shared" si="1"/>
        <v>11104.05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5000</v>
      </c>
      <c r="D47" s="15">
        <v>661520</v>
      </c>
      <c r="E47" s="15">
        <f t="shared" si="0"/>
        <v>666520</v>
      </c>
      <c r="F47" s="15">
        <v>0</v>
      </c>
      <c r="G47" s="15">
        <v>0</v>
      </c>
      <c r="H47" s="15">
        <f t="shared" si="1"/>
        <v>666520</v>
      </c>
    </row>
    <row r="48" spans="1:8" x14ac:dyDescent="0.2">
      <c r="A48" s="49">
        <v>5500</v>
      </c>
      <c r="B48" s="11" t="s">
        <v>103</v>
      </c>
      <c r="C48" s="15">
        <v>35000</v>
      </c>
      <c r="D48" s="15">
        <v>-25000</v>
      </c>
      <c r="E48" s="15">
        <f t="shared" si="0"/>
        <v>10000</v>
      </c>
      <c r="F48" s="15">
        <v>7200</v>
      </c>
      <c r="G48" s="15">
        <v>7200</v>
      </c>
      <c r="H48" s="15">
        <f t="shared" si="1"/>
        <v>2800</v>
      </c>
    </row>
    <row r="49" spans="1:8" x14ac:dyDescent="0.2">
      <c r="A49" s="49">
        <v>5600</v>
      </c>
      <c r="B49" s="11" t="s">
        <v>104</v>
      </c>
      <c r="C49" s="15">
        <v>1083900</v>
      </c>
      <c r="D49" s="15">
        <v>-305819.51</v>
      </c>
      <c r="E49" s="15">
        <f t="shared" si="0"/>
        <v>778080.49</v>
      </c>
      <c r="F49" s="15">
        <v>549628.4</v>
      </c>
      <c r="G49" s="15">
        <v>549628.4</v>
      </c>
      <c r="H49" s="15">
        <f t="shared" si="1"/>
        <v>228452.08999999997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6586100</v>
      </c>
      <c r="D53" s="15">
        <f>SUM(D54:D56)</f>
        <v>-4342806.71</v>
      </c>
      <c r="E53" s="15">
        <f t="shared" si="0"/>
        <v>2243293.29</v>
      </c>
      <c r="F53" s="15">
        <f>SUM(F54:F56)</f>
        <v>864696.63</v>
      </c>
      <c r="G53" s="15">
        <f>SUM(G54:G56)</f>
        <v>864696.63</v>
      </c>
      <c r="H53" s="15">
        <f t="shared" si="1"/>
        <v>1378596.6600000001</v>
      </c>
    </row>
    <row r="54" spans="1:8" x14ac:dyDescent="0.2">
      <c r="A54" s="49">
        <v>6100</v>
      </c>
      <c r="B54" s="11" t="s">
        <v>108</v>
      </c>
      <c r="C54" s="15">
        <v>6586100</v>
      </c>
      <c r="D54" s="15">
        <v>-5561100</v>
      </c>
      <c r="E54" s="15">
        <f t="shared" si="0"/>
        <v>1025000</v>
      </c>
      <c r="F54" s="15">
        <v>0</v>
      </c>
      <c r="G54" s="15">
        <v>0</v>
      </c>
      <c r="H54" s="15">
        <f t="shared" si="1"/>
        <v>1025000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1218293.29</v>
      </c>
      <c r="E55" s="15">
        <f t="shared" si="0"/>
        <v>1218293.29</v>
      </c>
      <c r="F55" s="15">
        <v>864696.63</v>
      </c>
      <c r="G55" s="15">
        <v>864696.63</v>
      </c>
      <c r="H55" s="15">
        <f t="shared" si="1"/>
        <v>353596.66000000003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562500</v>
      </c>
      <c r="E65" s="15">
        <f t="shared" si="0"/>
        <v>562500</v>
      </c>
      <c r="F65" s="15">
        <f>SUM(F66:F68)</f>
        <v>562500</v>
      </c>
      <c r="G65" s="15">
        <f>SUM(G66:G68)</f>
        <v>562500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562500</v>
      </c>
      <c r="E68" s="15">
        <f t="shared" si="0"/>
        <v>562500</v>
      </c>
      <c r="F68" s="15">
        <v>562500</v>
      </c>
      <c r="G68" s="15">
        <v>562500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55147615.469999999</v>
      </c>
      <c r="D77" s="17">
        <f t="shared" si="4"/>
        <v>690324.37000000011</v>
      </c>
      <c r="E77" s="17">
        <f t="shared" si="4"/>
        <v>55837939.840000004</v>
      </c>
      <c r="F77" s="17">
        <f t="shared" si="4"/>
        <v>46576271.31000001</v>
      </c>
      <c r="G77" s="17">
        <f t="shared" si="4"/>
        <v>44849844.640000008</v>
      </c>
      <c r="H77" s="17">
        <f t="shared" si="4"/>
        <v>9261668.5299999975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47103615.469999999</v>
      </c>
      <c r="D6" s="50">
        <v>3879824.58</v>
      </c>
      <c r="E6" s="50">
        <f>C6+D6</f>
        <v>50983440.049999997</v>
      </c>
      <c r="F6" s="50">
        <v>44243587.119999997</v>
      </c>
      <c r="G6" s="50">
        <v>42557534.119999997</v>
      </c>
      <c r="H6" s="50">
        <f>E6-F6</f>
        <v>6739852.9299999997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8044000</v>
      </c>
      <c r="D8" s="50">
        <v>-3189500.21</v>
      </c>
      <c r="E8" s="50">
        <f>C8+D8</f>
        <v>4854499.79</v>
      </c>
      <c r="F8" s="50">
        <v>2332684.19</v>
      </c>
      <c r="G8" s="50">
        <v>2292310.52</v>
      </c>
      <c r="H8" s="50">
        <f>E8-F8</f>
        <v>2521815.6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55147615.469999999</v>
      </c>
      <c r="D16" s="17">
        <f>SUM(D6+D8+D10+D12+D14)</f>
        <v>690324.37000000011</v>
      </c>
      <c r="E16" s="17">
        <f>SUM(E6+E8+E10+E12+E14)</f>
        <v>55837939.839999996</v>
      </c>
      <c r="F16" s="17">
        <f t="shared" ref="F16:H16" si="0">SUM(F6+F8+F10+F12+F14)</f>
        <v>46576271.309999995</v>
      </c>
      <c r="G16" s="17">
        <f t="shared" si="0"/>
        <v>44849844.640000001</v>
      </c>
      <c r="H16" s="17">
        <f t="shared" si="0"/>
        <v>9261668.5299999993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showGridLines="0" topLeftCell="A10" workbookViewId="0">
      <selection activeCell="A15" sqref="A15:J1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139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1796979.16</v>
      </c>
      <c r="D7" s="15">
        <v>165965.73000000001</v>
      </c>
      <c r="E7" s="15">
        <f>C7+D7</f>
        <v>1962944.89</v>
      </c>
      <c r="F7" s="15">
        <v>1596190.68</v>
      </c>
      <c r="G7" s="15">
        <v>1595634.21</v>
      </c>
      <c r="H7" s="15">
        <f>E7-F7</f>
        <v>366754.20999999996</v>
      </c>
    </row>
    <row r="8" spans="1:8" x14ac:dyDescent="0.2">
      <c r="A8" s="4" t="s">
        <v>131</v>
      </c>
      <c r="B8" s="22"/>
      <c r="C8" s="15">
        <v>523912.11</v>
      </c>
      <c r="D8" s="15">
        <v>92472.9</v>
      </c>
      <c r="E8" s="15">
        <f t="shared" ref="E8:E13" si="0">C8+D8</f>
        <v>616385.01</v>
      </c>
      <c r="F8" s="15">
        <v>571583.05000000005</v>
      </c>
      <c r="G8" s="15">
        <v>571583.05000000005</v>
      </c>
      <c r="H8" s="15">
        <f t="shared" ref="H8:H13" si="1">E8-F8</f>
        <v>44801.959999999963</v>
      </c>
    </row>
    <row r="9" spans="1:8" x14ac:dyDescent="0.2">
      <c r="A9" s="4" t="s">
        <v>132</v>
      </c>
      <c r="B9" s="22"/>
      <c r="C9" s="15">
        <v>6455591.6100000003</v>
      </c>
      <c r="D9" s="15">
        <v>2016283.35</v>
      </c>
      <c r="E9" s="15">
        <f t="shared" si="0"/>
        <v>8471874.9600000009</v>
      </c>
      <c r="F9" s="15">
        <v>7057127.9199999999</v>
      </c>
      <c r="G9" s="15">
        <v>6576415.4500000002</v>
      </c>
      <c r="H9" s="15">
        <f t="shared" si="1"/>
        <v>1414747.040000001</v>
      </c>
    </row>
    <row r="10" spans="1:8" x14ac:dyDescent="0.2">
      <c r="A10" s="4" t="s">
        <v>133</v>
      </c>
      <c r="B10" s="22"/>
      <c r="C10" s="15">
        <v>8000751.0499999998</v>
      </c>
      <c r="D10" s="15">
        <v>384689.79</v>
      </c>
      <c r="E10" s="15">
        <f t="shared" si="0"/>
        <v>8385440.8399999999</v>
      </c>
      <c r="F10" s="15">
        <v>7112022.8200000003</v>
      </c>
      <c r="G10" s="15">
        <v>7038888.7400000002</v>
      </c>
      <c r="H10" s="15">
        <f t="shared" si="1"/>
        <v>1273418.0199999996</v>
      </c>
    </row>
    <row r="11" spans="1:8" x14ac:dyDescent="0.2">
      <c r="A11" s="4" t="s">
        <v>134</v>
      </c>
      <c r="B11" s="22"/>
      <c r="C11" s="15">
        <v>2279450.4</v>
      </c>
      <c r="D11" s="15">
        <v>-21392.959999999999</v>
      </c>
      <c r="E11" s="15">
        <f t="shared" si="0"/>
        <v>2258057.44</v>
      </c>
      <c r="F11" s="15">
        <v>2015928.86</v>
      </c>
      <c r="G11" s="15">
        <v>2004934</v>
      </c>
      <c r="H11" s="15">
        <f t="shared" si="1"/>
        <v>242128.57999999984</v>
      </c>
    </row>
    <row r="12" spans="1:8" x14ac:dyDescent="0.2">
      <c r="A12" s="4" t="s">
        <v>135</v>
      </c>
      <c r="B12" s="22"/>
      <c r="C12" s="15">
        <v>9546497.5099999998</v>
      </c>
      <c r="D12" s="15">
        <v>-3370301.27</v>
      </c>
      <c r="E12" s="15">
        <f t="shared" si="0"/>
        <v>6176196.2400000002</v>
      </c>
      <c r="F12" s="15">
        <v>5664694.2300000004</v>
      </c>
      <c r="G12" s="15">
        <v>5629003.8499999996</v>
      </c>
      <c r="H12" s="15">
        <f t="shared" si="1"/>
        <v>511502.00999999978</v>
      </c>
    </row>
    <row r="13" spans="1:8" x14ac:dyDescent="0.2">
      <c r="A13" s="4" t="s">
        <v>136</v>
      </c>
      <c r="B13" s="22"/>
      <c r="C13" s="15">
        <v>6201445.6600000001</v>
      </c>
      <c r="D13" s="15">
        <v>-2291347.13</v>
      </c>
      <c r="E13" s="15">
        <f t="shared" si="0"/>
        <v>3910098.5300000003</v>
      </c>
      <c r="F13" s="15">
        <v>2339706.4700000002</v>
      </c>
      <c r="G13" s="15">
        <v>2339706.4700000002</v>
      </c>
      <c r="H13" s="15">
        <f t="shared" si="1"/>
        <v>1570392.06</v>
      </c>
    </row>
    <row r="14" spans="1:8" x14ac:dyDescent="0.2">
      <c r="A14" s="4" t="s">
        <v>137</v>
      </c>
      <c r="B14" s="22"/>
      <c r="C14" s="15">
        <v>16147109.359999999</v>
      </c>
      <c r="D14" s="15">
        <v>3663500.02</v>
      </c>
      <c r="E14" s="15">
        <f t="shared" ref="E14" si="2">C14+D14</f>
        <v>19810609.379999999</v>
      </c>
      <c r="F14" s="15">
        <v>16750067.039999999</v>
      </c>
      <c r="G14" s="15">
        <v>15694378.029999999</v>
      </c>
      <c r="H14" s="15">
        <f t="shared" ref="H14" si="3">E14-F14</f>
        <v>3060542.34</v>
      </c>
    </row>
    <row r="15" spans="1:8" x14ac:dyDescent="0.2">
      <c r="A15" s="4" t="s">
        <v>138</v>
      </c>
      <c r="B15" s="22"/>
      <c r="C15" s="15">
        <v>4195878.6100000003</v>
      </c>
      <c r="D15" s="15">
        <v>50453.94</v>
      </c>
      <c r="E15" s="15">
        <f t="shared" ref="E15" si="4">C15+D15</f>
        <v>4246332.5500000007</v>
      </c>
      <c r="F15" s="15">
        <v>3468950.24</v>
      </c>
      <c r="G15" s="15">
        <v>3399300.84</v>
      </c>
      <c r="H15" s="15">
        <f t="shared" ref="H15" si="5">E15-F15</f>
        <v>777382.31000000052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7" t="s">
        <v>53</v>
      </c>
      <c r="C18" s="23">
        <f t="shared" ref="C18:H18" si="6">SUM(C7:C17)</f>
        <v>55147615.469999999</v>
      </c>
      <c r="D18" s="23">
        <f t="shared" si="6"/>
        <v>690324.37000000011</v>
      </c>
      <c r="E18" s="23">
        <f t="shared" si="6"/>
        <v>55837939.840000004</v>
      </c>
      <c r="F18" s="23">
        <f t="shared" si="6"/>
        <v>46576271.310000002</v>
      </c>
      <c r="G18" s="23">
        <f t="shared" si="6"/>
        <v>44849844.640000001</v>
      </c>
      <c r="H18" s="23">
        <f t="shared" si="6"/>
        <v>9261668.5300000012</v>
      </c>
    </row>
    <row r="21" spans="1:8" ht="45" customHeight="1" x14ac:dyDescent="0.2">
      <c r="A21" s="52" t="s">
        <v>140</v>
      </c>
      <c r="B21" s="53"/>
      <c r="C21" s="53"/>
      <c r="D21" s="53"/>
      <c r="E21" s="53"/>
      <c r="F21" s="53"/>
      <c r="G21" s="53"/>
      <c r="H21" s="54"/>
    </row>
    <row r="23" spans="1:8" x14ac:dyDescent="0.2">
      <c r="A23" s="57" t="s">
        <v>54</v>
      </c>
      <c r="B23" s="58"/>
      <c r="C23" s="52" t="s">
        <v>60</v>
      </c>
      <c r="D23" s="53"/>
      <c r="E23" s="53"/>
      <c r="F23" s="53"/>
      <c r="G23" s="54"/>
      <c r="H23" s="55" t="s">
        <v>59</v>
      </c>
    </row>
    <row r="24" spans="1:8" ht="22.5" x14ac:dyDescent="0.2">
      <c r="A24" s="59"/>
      <c r="B24" s="60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56"/>
    </row>
    <row r="25" spans="1:8" x14ac:dyDescent="0.2">
      <c r="A25" s="61"/>
      <c r="B25" s="62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7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5" spans="1:8" ht="45" customHeight="1" x14ac:dyDescent="0.2">
      <c r="A35" s="52" t="s">
        <v>141</v>
      </c>
      <c r="B35" s="53"/>
      <c r="C35" s="53"/>
      <c r="D35" s="53"/>
      <c r="E35" s="53"/>
      <c r="F35" s="53"/>
      <c r="G35" s="53"/>
      <c r="H35" s="54"/>
    </row>
    <row r="36" spans="1:8" x14ac:dyDescent="0.2">
      <c r="A36" s="57" t="s">
        <v>54</v>
      </c>
      <c r="B36" s="58"/>
      <c r="C36" s="52" t="s">
        <v>60</v>
      </c>
      <c r="D36" s="53"/>
      <c r="E36" s="53"/>
      <c r="F36" s="53"/>
      <c r="G36" s="54"/>
      <c r="H36" s="55" t="s">
        <v>59</v>
      </c>
    </row>
    <row r="37" spans="1:8" ht="22.5" x14ac:dyDescent="0.2">
      <c r="A37" s="59"/>
      <c r="B37" s="60"/>
      <c r="C37" s="9" t="s">
        <v>55</v>
      </c>
      <c r="D37" s="9" t="s">
        <v>125</v>
      </c>
      <c r="E37" s="9" t="s">
        <v>56</v>
      </c>
      <c r="F37" s="9" t="s">
        <v>57</v>
      </c>
      <c r="G37" s="9" t="s">
        <v>58</v>
      </c>
      <c r="H37" s="56"/>
    </row>
    <row r="38" spans="1:8" x14ac:dyDescent="0.2">
      <c r="A38" s="61"/>
      <c r="B38" s="62"/>
      <c r="C38" s="10">
        <v>1</v>
      </c>
      <c r="D38" s="10">
        <v>2</v>
      </c>
      <c r="E38" s="10" t="s">
        <v>126</v>
      </c>
      <c r="F38" s="10">
        <v>4</v>
      </c>
      <c r="G38" s="10">
        <v>5</v>
      </c>
      <c r="H38" s="10" t="s">
        <v>127</v>
      </c>
    </row>
    <row r="39" spans="1:8" x14ac:dyDescent="0.2">
      <c r="A39" s="28"/>
      <c r="B39" s="29"/>
      <c r="C39" s="33"/>
      <c r="D39" s="33"/>
      <c r="E39" s="33"/>
      <c r="F39" s="33"/>
      <c r="G39" s="33"/>
      <c r="H39" s="33"/>
    </row>
    <row r="40" spans="1:8" ht="22.5" x14ac:dyDescent="0.2">
      <c r="A40" s="4"/>
      <c r="B40" s="31" t="s">
        <v>13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x14ac:dyDescent="0.2">
      <c r="A42" s="4"/>
      <c r="B42" s="31" t="s">
        <v>12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14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26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27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34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15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30"/>
      <c r="B53" s="32"/>
      <c r="C53" s="35"/>
      <c r="D53" s="35"/>
      <c r="E53" s="35"/>
      <c r="F53" s="35"/>
      <c r="G53" s="35"/>
      <c r="H53" s="35"/>
    </row>
    <row r="54" spans="1:8" x14ac:dyDescent="0.2">
      <c r="A54" s="26"/>
      <c r="B54" s="47" t="s">
        <v>53</v>
      </c>
      <c r="C54" s="23">
        <f t="shared" ref="C54:H54" si="9">SUM(C40:C52)</f>
        <v>0</v>
      </c>
      <c r="D54" s="23">
        <f t="shared" si="9"/>
        <v>0</v>
      </c>
      <c r="E54" s="23">
        <f t="shared" si="9"/>
        <v>0</v>
      </c>
      <c r="F54" s="23">
        <f t="shared" si="9"/>
        <v>0</v>
      </c>
      <c r="G54" s="23">
        <f t="shared" si="9"/>
        <v>0</v>
      </c>
      <c r="H54" s="23">
        <f t="shared" si="9"/>
        <v>0</v>
      </c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142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523912.11</v>
      </c>
      <c r="D6" s="15">
        <f t="shared" si="0"/>
        <v>92472.9</v>
      </c>
      <c r="E6" s="15">
        <f t="shared" si="0"/>
        <v>616385.01</v>
      </c>
      <c r="F6" s="15">
        <f t="shared" si="0"/>
        <v>571583.05000000005</v>
      </c>
      <c r="G6" s="15">
        <f t="shared" si="0"/>
        <v>571583.05000000005</v>
      </c>
      <c r="H6" s="15">
        <f t="shared" si="0"/>
        <v>44801.959999999963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523912.11</v>
      </c>
      <c r="D14" s="15">
        <v>92472.9</v>
      </c>
      <c r="E14" s="15">
        <f t="shared" si="1"/>
        <v>616385.01</v>
      </c>
      <c r="F14" s="15">
        <v>571583.05000000005</v>
      </c>
      <c r="G14" s="15">
        <v>571583.05000000005</v>
      </c>
      <c r="H14" s="15">
        <f t="shared" si="2"/>
        <v>44801.959999999963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54623703.359999999</v>
      </c>
      <c r="D16" s="15">
        <f t="shared" si="3"/>
        <v>597851.46999999881</v>
      </c>
      <c r="E16" s="15">
        <f t="shared" si="3"/>
        <v>55221554.829999998</v>
      </c>
      <c r="F16" s="15">
        <f t="shared" si="3"/>
        <v>46004688.260000005</v>
      </c>
      <c r="G16" s="15">
        <f t="shared" si="3"/>
        <v>44278261.590000004</v>
      </c>
      <c r="H16" s="15">
        <f t="shared" si="3"/>
        <v>9216866.5699999966</v>
      </c>
    </row>
    <row r="17" spans="1:8" x14ac:dyDescent="0.2">
      <c r="A17" s="38"/>
      <c r="B17" s="42" t="s">
        <v>45</v>
      </c>
      <c r="C17" s="15">
        <v>46142807.299999997</v>
      </c>
      <c r="D17" s="15">
        <v>-16900017.82</v>
      </c>
      <c r="E17" s="15">
        <f>C17+D17</f>
        <v>29242789.479999997</v>
      </c>
      <c r="F17" s="15">
        <v>24898985.890000001</v>
      </c>
      <c r="G17" s="15">
        <v>24239243.09</v>
      </c>
      <c r="H17" s="15">
        <f t="shared" ref="H17:H23" si="4">E17-F17</f>
        <v>4343803.5899999961</v>
      </c>
    </row>
    <row r="18" spans="1:8" x14ac:dyDescent="0.2">
      <c r="A18" s="38"/>
      <c r="B18" s="42" t="s">
        <v>28</v>
      </c>
      <c r="C18" s="15">
        <v>8480896.0600000005</v>
      </c>
      <c r="D18" s="15">
        <v>17497869.289999999</v>
      </c>
      <c r="E18" s="15">
        <f t="shared" ref="E18:E23" si="5">C18+D18</f>
        <v>25978765.350000001</v>
      </c>
      <c r="F18" s="15">
        <v>21105702.370000001</v>
      </c>
      <c r="G18" s="15">
        <v>20039018.5</v>
      </c>
      <c r="H18" s="15">
        <f t="shared" si="4"/>
        <v>4873062.9800000004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55147615.469999999</v>
      </c>
      <c r="D42" s="23">
        <f t="shared" si="12"/>
        <v>690324.36999999883</v>
      </c>
      <c r="E42" s="23">
        <f t="shared" si="12"/>
        <v>55837939.839999996</v>
      </c>
      <c r="F42" s="23">
        <f t="shared" si="12"/>
        <v>46576271.310000002</v>
      </c>
      <c r="G42" s="23">
        <f t="shared" si="12"/>
        <v>44849844.640000001</v>
      </c>
      <c r="H42" s="23">
        <f t="shared" si="12"/>
        <v>9261668.5299999975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2018-03-08T21:21:25Z</cp:lastPrinted>
  <dcterms:created xsi:type="dcterms:W3CDTF">2014-02-10T03:37:14Z</dcterms:created>
  <dcterms:modified xsi:type="dcterms:W3CDTF">2020-02-17T22:43:12Z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