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CUENTA PÚBLICA 2022\"/>
    </mc:Choice>
  </mc:AlternateContent>
  <xr:revisionPtr revIDLastSave="0" documentId="13_ncr:1_{C760AA6D-D435-4E86-805B-5B79D7D6B771}" xr6:coauthVersionLast="47" xr6:coauthVersionMax="47" xr10:uidLastSave="{00000000-0000-0000-0000-000000000000}"/>
  <bookViews>
    <workbookView xWindow="45" yWindow="0" windowWidth="28755" windowHeight="1548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<sst xmlns="http://schemas.openxmlformats.org/spreadsheetml/2006/main" count="954" uniqueCount="677">
  <si>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</si>
  <si>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</si>
  <si>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</si>
  <si>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</si>
  <si>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</si>
  <si>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</si>
  <si>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</si>
  <si>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</si>
  <si>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</si>
  <si>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</si>
  <si>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</si>
  <si>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</si>
  <si>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</si>
  <si>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</si>
  <si>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</si>
  <si>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</si>
  <si>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</si>
  <si>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</si>
  <si>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</si>
  <si>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</si>
  <si>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</si>
  <si>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</si>
  <si>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</si>
  <si>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</si>
  <si>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</si>
  <si>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</si>
  <si>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</si>
  <si>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</si>
  <si>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</si>
  <si>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</si>
  <si>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</si>
  <si>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</si>
  <si>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</si>
  <si>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</si>
  <si>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</si>
  <si>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</si>
  <si>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</si>
  <si>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</si>
  <si>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</si>
  <si>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</si>
  <si>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</si>
  <si>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</si>
  <si>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</si>
  <si>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</si>
  <si>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</si>
  <si>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</si>
  <si>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</si>
  <si>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</si>
  <si>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</si>
  <si>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</si>
  <si>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</si>
  <si>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</si>
  <si>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</si>
  <si>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</si>
  <si>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</si>
  <si>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</si>
  <si>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</si>
  <si>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</si>
  <si>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</si>
  <si>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</si>
  <si>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</si>
  <si>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</si>
  <si>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</si>
  <si>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</si>
  <si>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</si>
  <si>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</si>
  <si>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</si>
  <si>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</si>
  <si>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</si>
  <si>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</si>
  <si>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</si>
  <si>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</si>
  <si>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</si>
  <si>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</si>
  <si>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</si>
  <si>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</si>
  <si>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</si>
  <si>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</si>
  <si>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</si>
  <si>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</si>
  <si>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</si>
  <si>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</si>
  <si>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</si>
  <si>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</si>
  <si>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</si>
  <si>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</si>
  <si>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</si>
  <si>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</si>
  <si>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</si>
  <si>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</si>
  <si>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</si>
  <si>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</si>
  <si>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</si>
  <si>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</si>
  <si>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</si>
  <si>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</si>
  <si>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</si>
  <si>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</si>
  <si>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</si>
  <si>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</si>
  <si>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</si>
  <si>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</si>
  <si>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</si>
  <si>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</si>
  <si>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</si>
  <si>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</si>
  <si>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</si>
  <si>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</si>
  <si>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</si>
  <si>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</si>
  <si>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</si>
  <si>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</si>
  <si>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</si>
  <si>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</si>
  <si>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</si>
  <si>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</si>
  <si>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</si>
  <si>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</si>
  <si>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</si>
  <si>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</si>
  <si>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</si>
  <si>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</si>
  <si>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</si>
  <si>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</si>
  <si>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</si>
  <si>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</si>
  <si>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</si>
  <si>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</si>
  <si>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</si>
  <si>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</si>
  <si>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</si>
  <si>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</si>
  <si>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</si>
  <si>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</si>
  <si>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</si>
  <si>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</si>
  <si>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</si>
  <si>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</si>
  <si>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</si>
  <si>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</si>
  <si>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</si>
  <si>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</si>
  <si>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</si>
  <si>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</si>
  <si>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</si>
  <si>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</si>
  <si>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</si>
  <si>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</si>
  <si>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</si>
  <si>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</si>
  <si>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</si>
  <si>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</si>
  <si>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</si>
  <si>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</si>
  <si>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</si>
  <si>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</si>
  <si>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</si>
  <si>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</si>
  <si>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</si>
  <si>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</si>
  <si>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</si>
  <si>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</si>
  <si>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</si>
  <si>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</si>
  <si>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</si>
  <si>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</si>
  <si>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</si>
  <si>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</si>
  <si>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</si>
  <si>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</si>
  <si>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</si>
  <si>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</si>
  <si>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</si>
  <si>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</si>
  <si>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</si>
  <si>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</si>
  <si>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</si>
  <si>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</si>
  <si>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</si>
  <si>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</si>
  <si>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</si>
  <si>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</si>
  <si>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</si>
  <si>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</si>
  <si>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</si>
  <si>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</si>
  <si>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</si>
  <si>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</si>
  <si>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</si>
  <si>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</si>
  <si>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</si>
  <si>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</si>
  <si>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</si>
  <si>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</si>
  <si>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</si>
  <si>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</si>
  <si>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</si>
  <si>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</si>
  <si>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</si>
  <si>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</si>
  <si>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</si>
  <si>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</si>
  <si>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</si>
  <si>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</si>
  <si>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</si>
  <si>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</si>
  <si>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</si>
  <si>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</si>
  <si>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</si>
  <si>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</si>
  <si>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</si>
  <si>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</si>
  <si>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</si>
  <si>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</si>
  <si>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</si>
  <si>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</si>
  <si>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</si>
  <si>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</si>
  <si>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</si>
  <si>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</si>
  <si>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</si>
  <si>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</si>
  <si>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</si>
  <si>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</si>
  <si>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</si>
  <si>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</si>
  <si>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</si>
  <si>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</si>
  <si>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</si>
  <si>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</si>
  <si>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</si>
  <si>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</si>
  <si>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</si>
  <si>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</si>
  <si>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</si>
  <si>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</si>
  <si>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</si>
  <si>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</si>
  <si>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</si>
  <si>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</si>
  <si>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</si>
  <si>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</si>
  <si>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</si>
  <si>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</si>
  <si>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</si>
  <si>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</si>
  <si>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</si>
  <si>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</si>
  <si>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</si>
  <si>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</si>
  <si>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</si>
  <si>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</si>
  <si>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</si>
  <si>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</si>
  <si>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</si>
  <si>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</si>
  <si>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</si>
  <si>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</si>
  <si>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</si>
  <si>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</si>
  <si>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</si>
  <si>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</si>
  <si>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</si>
  <si>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</si>
  <si>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</si>
  <si>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</si>
  <si>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</si>
  <si>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</si>
  <si>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</si>
  <si>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</si>
  <si>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</si>
  <si>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</si>
  <si>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</si>
  <si>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</si>
  <si>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</si>
  <si>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</si>
  <si>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</si>
  <si>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</si>
  <si>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</si>
  <si>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</si>
  <si>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</si>
  <si>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</si>
  <si>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</si>
  <si>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</si>
  <si>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</si>
  <si>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</si>
  <si>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</si>
  <si>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</si>
  <si>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</si>
  <si>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</si>
  <si>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</si>
  <si>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</si>
  <si>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</si>
  <si>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</si>
  <si>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</si>
  <si>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</si>
  <si>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</si>
  <si>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</si>
  <si>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</si>
  <si>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</si>
  <si>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</si>
  <si>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</si>
  <si>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</si>
  <si>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</si>
  <si>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</si>
  <si>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</si>
  <si>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</si>
  <si>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</si>
  <si>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</si>
  <si>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</si>
  <si>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</si>
  <si>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</si>
  <si>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</si>
  <si>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</si>
  <si>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</si>
  <si>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</si>
  <si>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</si>
  <si>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</si>
  <si>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</si>
  <si>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</si>
  <si>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</si>
  <si>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</si>
  <si>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</si>
  <si>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</si>
  <si>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</si>
  <si>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</si>
  <si>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</si>
  <si>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</si>
  <si>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</si>
  <si>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</si>
  <si>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</si>
  <si>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</si>
  <si>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</si>
  <si>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</si>
  <si>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</si>
  <si>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</si>
  <si>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</si>
  <si>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</si>
  <si>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</si>
  <si>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</si>
  <si>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</si>
  <si>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</si>
  <si>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</si>
  <si>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</si>
  <si>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</si>
  <si>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</si>
  <si>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</si>
  <si>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</si>
  <si>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</si>
  <si>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</si>
  <si>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</si>
  <si>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</si>
  <si>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</si>
  <si>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</si>
  <si>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</si>
  <si>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</si>
  <si>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</si>
  <si>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</si>
  <si>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</si>
  <si>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</si>
  <si>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</si>
  <si>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</si>
  <si>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</si>
  <si>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</si>
  <si>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</si>
  <si>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</si>
  <si>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</si>
  <si>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</si>
  <si>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</si>
  <si>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</si>
  <si>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</si>
  <si>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</si>
  <si>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</si>
  <si>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</si>
  <si>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</si>
  <si>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</si>
  <si>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</si>
  <si>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</si>
  <si>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</si>
  <si>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</si>
  <si>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</si>
  <si>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</si>
  <si>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</si>
  <si>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</si>
  <si>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</si>
  <si>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</si>
  <si>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</si>
  <si>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</si>
  <si>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</si>
  <si>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</si>
  <si>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</si>
  <si>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</si>
  <si>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</si>
  <si>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</si>
  <si>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</si>
  <si>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</si>
  <si>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</si>
  <si>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</si>
  <si>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</si>
  <si>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</si>
  <si>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</si>
  <si>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</si>
  <si>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</si>
  <si>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</si>
  <si>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</si>
  <si>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</si>
  <si>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</si>
  <si>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</si>
  <si>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</si>
  <si>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</si>
  <si>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</si>
  <si>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</si>
  <si>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</si>
  <si>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</si>
  <si>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</si>
  <si>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</si>
  <si>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</si>
  <si>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</si>
  <si>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</si>
  <si>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</si>
  <si>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</si>
  <si>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</si>
  <si>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</si>
  <si>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</si>
  <si>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</si>
  <si>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</si>
  <si>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</si>
  <si>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</si>
  <si>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</si>
  <si>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</si>
  <si>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</si>
  <si>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</si>
  <si>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</si>
  <si>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</si>
  <si>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</si>
  <si>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</si>
  <si>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</si>
  <si>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</si>
  <si>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</si>
  <si>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</si>
  <si>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</si>
  <si>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</si>
  <si>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</si>
  <si>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</si>
  <si>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</si>
  <si>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</si>
  <si>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</si>
  <si>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</si>
  <si>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</si>
  <si>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</si>
  <si>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</si>
  <si>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</si>
  <si>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</si>
  <si>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</si>
  <si>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</si>
  <si>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</si>
  <si>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</si>
  <si>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</si>
  <si>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</si>
  <si>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</si>
  <si>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</si>
  <si>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</si>
  <si>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</si>
  <si>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</si>
  <si>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</si>
  <si>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</si>
  <si>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</si>
  <si>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</si>
  <si>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</si>
  <si>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</si>
  <si>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</si>
  <si>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</si>
  <si>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</si>
  <si>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</si>
  <si>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</si>
  <si>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</si>
  <si>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</si>
  <si>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</si>
  <si>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</si>
  <si>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</si>
  <si>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</si>
  <si>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</si>
  <si>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</si>
  <si>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</si>
  <si>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</si>
  <si>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</si>
  <si>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</si>
  <si>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</si>
  <si>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</si>
  <si>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</si>
  <si>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</si>
  <si>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</si>
  <si>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</si>
  <si>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</si>
  <si>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</si>
  <si>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</si>
  <si>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</si>
  <si>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</si>
  <si>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</si>
  <si>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</si>
  <si>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</si>
  <si>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</si>
  <si>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</si>
  <si>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</si>
  <si>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</si>
  <si>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</si>
  <si>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</si>
  <si>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</si>
  <si>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</si>
  <si>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</si>
  <si>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</si>
  <si>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</si>
  <si>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</si>
  <si>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</si>
  <si>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</si>
  <si>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</si>
  <si>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</si>
  <si>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</si>
  <si>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</si>
  <si>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</si>
  <si>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</si>
  <si>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</si>
  <si>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</si>
  <si>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</si>
  <si>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</si>
  <si>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</si>
  <si>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</si>
  <si>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</si>
  <si>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</si>
  <si>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</si>
  <si>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</si>
  <si>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</si>
  <si>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</si>
  <si>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</si>
  <si>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</si>
  <si>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</si>
  <si>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</si>
  <si>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</si>
  <si>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</si>
  <si>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</si>
  <si>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</si>
  <si>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</si>
  <si>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</si>
  <si>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</si>
  <si>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</si>
  <si>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</si>
  <si>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</si>
  <si>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</si>
  <si>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</si>
  <si>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</si>
  <si>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</si>
  <si>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</si>
  <si>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</si>
  <si>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</si>
  <si>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</si>
  <si>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</si>
  <si>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</si>
  <si>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</si>
  <si>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</si>
  <si>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</si>
  <si>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</si>
  <si>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</si>
  <si>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</si>
  <si>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</si>
  <si>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</si>
  <si>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</si>
  <si>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</si>
  <si>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</si>
  <si>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</si>
  <si>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</si>
  <si>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</si>
  <si>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</si>
  <si>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</si>
  <si>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</si>
  <si>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</si>
  <si>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</si>
  <si>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</si>
  <si>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</si>
  <si>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</si>
  <si>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</si>
  <si>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</si>
  <si>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</si>
  <si>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</si>
  <si>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</si>
  <si>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</si>
  <si>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</si>
  <si>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</si>
  <si>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</si>
  <si>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</si>
  <si>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</si>
  <si>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</si>
  <si>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</si>
  <si>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</si>
  <si>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</si>
  <si>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</si>
  <si>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</si>
  <si>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</si>
  <si>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</si>
  <si>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</si>
  <si>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</si>
  <si>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</si>
  <si>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</si>
  <si>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</si>
  <si>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</si>
  <si>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</si>
  <si>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</si>
  <si>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</si>
  <si>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</si>
  <si>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</si>
  <si>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</si>
  <si>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</si>
  <si>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</si>
  <si>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</si>
  <si>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</si>
  <si>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</si>
  <si>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</si>
  <si>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</si>
  <si>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</si>
  <si>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</si>
  <si>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</si>
  <si>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</si>
  <si>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</si>
  <si>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</si>
  <si>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</si>
  <si>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</si>
  <si>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</si>
  <si>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</si>
  <si>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</si>
  <si>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</si>
  <si>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</si>
  <si>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</si>
  <si>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</si>
  <si>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</si>
  <si>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</si>
  <si>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</si>
  <si>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</si>
  <si>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</si>
  <si>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</si>
  <si>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</si>
  <si>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</si>
  <si>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</si>
  <si>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</si>
  <si>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</si>
  <si>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</si>
  <si>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</si>
  <si>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</si>
  <si>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</si>
  <si>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</si>
  <si>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</si>
  <si>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</si>
  <si>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</si>
  <si>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</si>
  <si>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</si>
  <si>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</si>
  <si>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</si>
  <si>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</si>
  <si>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</si>
  <si>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</si>
  <si>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</si>
  <si>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</si>
  <si>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</si>
  <si>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</si>
  <si>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</si>
  <si>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</si>
  <si>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</si>
  <si>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</si>
  <si>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</si>
  <si>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</si>
  <si>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</si>
  <si>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</si>
  <si>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</si>
  <si>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</si>
  <si>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de Agua Potable y Alcantarillado Municipal de Valle de Santiago</t>
  </si>
  <si>
    <t>Correspondiente del 1 de Enero 31 de Diciembre de 2022</t>
  </si>
  <si>
    <t xml:space="preserve">    ______________________________                                               ___________________________</t>
  </si>
  <si>
    <t xml:space="preserve">Presidente del Consejo Directivo del SAPAM                                       Tesorero del Consejo Directivo del SAPAM        </t>
  </si>
  <si>
    <t xml:space="preserve">   C. José Andrés Zúñiga Escobedo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</si>
</sst>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186639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A20A4-2B3D-4CFF-B76D-16AB90F6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16771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H23" sqref="H2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  <row r="48" spans="1:2" ht="15" x14ac:dyDescent="0.25">
      <c r="A48" s="4" t="s">
        <v>674</v>
      </c>
      <c r="B48"/>
    </row>
    <row r="49" spans="1:2" ht="15" x14ac:dyDescent="0.25">
      <c r="A49" s="4" t="s">
        <v>675</v>
      </c>
      <c r="B49"/>
    </row>
    <row r="50" spans="1:2" x14ac:dyDescent="0.2">
      <c r="A50" s="4" t="s">
        <v>676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B24" sqref="A1:E24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62048369.149999999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62048369.149999999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A42" sqref="A1:F42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59795869.880000003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4569044.34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730163.04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1237103.46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2169205.84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432572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2234177.1800000002</v>
      </c>
    </row>
    <row r="31" spans="1:3" x14ac:dyDescent="0.2">
      <c r="A31" s="85" t="s">
        <v>560</v>
      </c>
      <c r="B31" s="72" t="s">
        <v>441</v>
      </c>
      <c r="C31" s="137">
        <v>2234177.1800000002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57461002.720000006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A54" sqref="A1:J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327238827.19999999</v>
      </c>
      <c r="E40" s="34">
        <v>-327238827.19999999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440013700.37</v>
      </c>
      <c r="E41" s="34">
        <v>-440013700.37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4863394.8600000003</v>
      </c>
      <c r="E42" s="34">
        <v>-4863394.8600000003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398725801.43000001</v>
      </c>
      <c r="E43" s="34">
        <v>-398725801.43000001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292435454.44</v>
      </c>
      <c r="E44" s="34">
        <v>-292435454.44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247861261.34999999</v>
      </c>
      <c r="E45" s="34">
        <v>-247861261.34999999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360268124.47000003</v>
      </c>
      <c r="E46" s="34">
        <v>-360268124.47000003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53377253.68</v>
      </c>
      <c r="E47" s="34">
        <v>-53377253.68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294204223.01999998</v>
      </c>
      <c r="E48" s="34">
        <v>-294204223.01999998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305528041.60000002</v>
      </c>
      <c r="E49" s="34">
        <v>-305528041.60000002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262247003.63999999</v>
      </c>
      <c r="E50" s="34">
        <v>-262247003.63999999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212324185.56</v>
      </c>
      <c r="E51" s="34">
        <v>-212324185.56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B10" sqref="B10:E1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0"/>
  <sheetViews>
    <sheetView topLeftCell="A49" zoomScale="106" zoomScaleNormal="106" workbookViewId="0">
      <selection activeCell="A150" sqref="A1:I150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202</v>
      </c>
      <c r="C16" s="24">
        <v>10165978.17</v>
      </c>
      <c r="D16" s="24">
        <v>10200202.68</v>
      </c>
      <c r="E16" s="24">
        <v>10190989.970000001</v>
      </c>
      <c r="F16" s="24">
        <v>10190789.970000001</v>
      </c>
      <c r="G16" s="24">
        <v>10230434.130000001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761761.58</v>
      </c>
      <c r="D20" s="24">
        <v>761761.58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103119.45</v>
      </c>
      <c r="D21" s="24">
        <v>103119.45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32065227.370000001</v>
      </c>
      <c r="D23" s="24">
        <v>32065227.370000001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56534.07</v>
      </c>
      <c r="D24" s="24">
        <v>56534.07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275407.78000000003</v>
      </c>
    </row>
    <row r="42" spans="1:8" x14ac:dyDescent="0.2">
      <c r="A42" s="22">
        <v>1151</v>
      </c>
      <c r="B42" s="20" t="s">
        <v>225</v>
      </c>
      <c r="C42" s="24">
        <v>275407.78000000003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2450469.17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33176274.379999999</v>
      </c>
      <c r="D62" s="24">
        <f t="shared" ref="D62:E62" si="0">SUM(D63:D70)</f>
        <v>2168268.44</v>
      </c>
      <c r="E62" s="24">
        <f t="shared" si="0"/>
        <v>-12152899.689999999</v>
      </c>
    </row>
    <row r="63" spans="1:9" x14ac:dyDescent="0.2">
      <c r="A63" s="22">
        <v>1241</v>
      </c>
      <c r="B63" s="20" t="s">
        <v>239</v>
      </c>
      <c r="C63" s="24">
        <v>3873371.29</v>
      </c>
      <c r="D63" s="24">
        <v>384774.6</v>
      </c>
      <c r="E63" s="24">
        <v>-2581652.4500000002</v>
      </c>
    </row>
    <row r="64" spans="1:9" x14ac:dyDescent="0.2">
      <c r="A64" s="22">
        <v>1242</v>
      </c>
      <c r="B64" s="20" t="s">
        <v>240</v>
      </c>
      <c r="C64" s="24">
        <v>146568.26</v>
      </c>
      <c r="D64" s="24">
        <v>3737.04</v>
      </c>
      <c r="E64" s="24">
        <v>-16719.37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12634924.810000001</v>
      </c>
      <c r="D66" s="24">
        <v>1281481.28</v>
      </c>
      <c r="E66" s="24">
        <v>-7825721.9500000002</v>
      </c>
    </row>
    <row r="67" spans="1:9" x14ac:dyDescent="0.2">
      <c r="A67" s="22">
        <v>1245</v>
      </c>
      <c r="B67" s="20" t="s">
        <v>243</v>
      </c>
      <c r="C67" s="24">
        <v>83550.16</v>
      </c>
      <c r="D67" s="24">
        <v>4247.97</v>
      </c>
      <c r="E67" s="24">
        <v>-20219.84</v>
      </c>
    </row>
    <row r="68" spans="1:9" x14ac:dyDescent="0.2">
      <c r="A68" s="22">
        <v>1246</v>
      </c>
      <c r="B68" s="20" t="s">
        <v>244</v>
      </c>
      <c r="C68" s="24">
        <v>16437859.859999999</v>
      </c>
      <c r="D68" s="24">
        <v>494027.55</v>
      </c>
      <c r="E68" s="24">
        <v>-1708586.08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2066721.58</v>
      </c>
      <c r="D74" s="24">
        <f>SUM(D75:D79)</f>
        <v>65173.32</v>
      </c>
      <c r="E74" s="24">
        <f>SUM(E75:E79)</f>
        <v>65173.32</v>
      </c>
    </row>
    <row r="75" spans="1:9" x14ac:dyDescent="0.2">
      <c r="A75" s="22">
        <v>1251</v>
      </c>
      <c r="B75" s="20" t="s">
        <v>249</v>
      </c>
      <c r="C75" s="24">
        <v>2055149.58</v>
      </c>
      <c r="D75" s="24">
        <v>65173.32</v>
      </c>
      <c r="E75" s="24">
        <v>65173.32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11572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1673056.06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1673056.06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7" spans="1:8" ht="4.5" customHeight="1" x14ac:dyDescent="0.2"/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28168406.73</v>
      </c>
      <c r="D110" s="24">
        <f>SUM(D111:D119)</f>
        <v>28168406.73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2160802.37</v>
      </c>
      <c r="D111" s="24">
        <f>C111</f>
        <v>2160802.37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7071186.5899999999</v>
      </c>
      <c r="D112" s="24">
        <f t="shared" ref="D112:D119" si="1">C112</f>
        <v>7071186.5899999999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351045.95</v>
      </c>
      <c r="D113" s="24">
        <f t="shared" si="1"/>
        <v>351045.95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92500</v>
      </c>
      <c r="D115" s="24">
        <f t="shared" si="1"/>
        <v>92500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20094065.59</v>
      </c>
      <c r="D117" s="24">
        <f t="shared" si="1"/>
        <v>20094065.59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-1601193.77</v>
      </c>
      <c r="D119" s="24">
        <f t="shared" si="1"/>
        <v>-1601193.77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4" spans="1:8" ht="6" customHeight="1" x14ac:dyDescent="0.2"/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1" spans="1:8" ht="7.5" customHeight="1" x14ac:dyDescent="0.2"/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0" spans="1:3" x14ac:dyDescent="0.2">
      <c r="B150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A224" sqref="A1:E22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59036203.699999996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114948.3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114948.3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58921255.399999999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58921255.399999999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56989936.690000005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54149236.310000002</v>
      </c>
      <c r="D99" s="53">
        <f>C99/$C$98</f>
        <v>0.95015435101372103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25478819.559999999</v>
      </c>
      <c r="D100" s="53">
        <f t="shared" ref="D100:D163" si="0">C100/$C$98</f>
        <v>0.44707576529859094</v>
      </c>
      <c r="E100" s="49"/>
    </row>
    <row r="101" spans="1:5" x14ac:dyDescent="0.2">
      <c r="A101" s="51">
        <v>5111</v>
      </c>
      <c r="B101" s="49" t="s">
        <v>363</v>
      </c>
      <c r="C101" s="52">
        <v>16044533.35</v>
      </c>
      <c r="D101" s="53">
        <f t="shared" si="0"/>
        <v>0.28153274563674546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3841234.46</v>
      </c>
      <c r="D103" s="53">
        <f t="shared" si="0"/>
        <v>6.7401978017533393E-2</v>
      </c>
      <c r="E103" s="49"/>
    </row>
    <row r="104" spans="1:5" x14ac:dyDescent="0.2">
      <c r="A104" s="51">
        <v>5114</v>
      </c>
      <c r="B104" s="49" t="s">
        <v>366</v>
      </c>
      <c r="C104" s="52">
        <v>3520896.12</v>
      </c>
      <c r="D104" s="53">
        <f t="shared" si="0"/>
        <v>6.1781014763222397E-2</v>
      </c>
      <c r="E104" s="49"/>
    </row>
    <row r="105" spans="1:5" x14ac:dyDescent="0.2">
      <c r="A105" s="51">
        <v>5115</v>
      </c>
      <c r="B105" s="49" t="s">
        <v>367</v>
      </c>
      <c r="C105" s="52">
        <v>2072155.63</v>
      </c>
      <c r="D105" s="53">
        <f t="shared" si="0"/>
        <v>3.6360026881089691E-2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7365420.0899999999</v>
      </c>
      <c r="D107" s="53">
        <f t="shared" si="0"/>
        <v>0.1292407136730932</v>
      </c>
      <c r="E107" s="49"/>
    </row>
    <row r="108" spans="1:5" x14ac:dyDescent="0.2">
      <c r="A108" s="51">
        <v>5121</v>
      </c>
      <c r="B108" s="49" t="s">
        <v>370</v>
      </c>
      <c r="C108" s="52">
        <v>264909.65000000002</v>
      </c>
      <c r="D108" s="53">
        <f t="shared" si="0"/>
        <v>4.6483583837088832E-3</v>
      </c>
      <c r="E108" s="49"/>
    </row>
    <row r="109" spans="1:5" x14ac:dyDescent="0.2">
      <c r="A109" s="51">
        <v>5122</v>
      </c>
      <c r="B109" s="49" t="s">
        <v>371</v>
      </c>
      <c r="C109" s="52">
        <v>163499.04</v>
      </c>
      <c r="D109" s="53">
        <f t="shared" si="0"/>
        <v>2.8689107146997253E-3</v>
      </c>
      <c r="E109" s="49"/>
    </row>
    <row r="110" spans="1:5" x14ac:dyDescent="0.2">
      <c r="A110" s="51">
        <v>5123</v>
      </c>
      <c r="B110" s="49" t="s">
        <v>372</v>
      </c>
      <c r="C110" s="52">
        <v>1423392.31</v>
      </c>
      <c r="D110" s="53">
        <f t="shared" si="0"/>
        <v>2.4976204443648065E-2</v>
      </c>
      <c r="E110" s="49"/>
    </row>
    <row r="111" spans="1:5" x14ac:dyDescent="0.2">
      <c r="A111" s="51">
        <v>5124</v>
      </c>
      <c r="B111" s="49" t="s">
        <v>373</v>
      </c>
      <c r="C111" s="52">
        <v>3146689.85</v>
      </c>
      <c r="D111" s="53">
        <f t="shared" si="0"/>
        <v>5.5214833227778405E-2</v>
      </c>
      <c r="E111" s="49"/>
    </row>
    <row r="112" spans="1:5" x14ac:dyDescent="0.2">
      <c r="A112" s="51">
        <v>5125</v>
      </c>
      <c r="B112" s="49" t="s">
        <v>374</v>
      </c>
      <c r="C112" s="52">
        <v>217190.77</v>
      </c>
      <c r="D112" s="53">
        <f t="shared" si="0"/>
        <v>3.8110372219120284E-3</v>
      </c>
      <c r="E112" s="49"/>
    </row>
    <row r="113" spans="1:5" x14ac:dyDescent="0.2">
      <c r="A113" s="51">
        <v>5126</v>
      </c>
      <c r="B113" s="49" t="s">
        <v>375</v>
      </c>
      <c r="C113" s="52">
        <v>1200794.8400000001</v>
      </c>
      <c r="D113" s="53">
        <f t="shared" si="0"/>
        <v>2.1070296086338747E-2</v>
      </c>
      <c r="E113" s="49"/>
    </row>
    <row r="114" spans="1:5" x14ac:dyDescent="0.2">
      <c r="A114" s="51">
        <v>5127</v>
      </c>
      <c r="B114" s="49" t="s">
        <v>376</v>
      </c>
      <c r="C114" s="52">
        <v>731404.98</v>
      </c>
      <c r="D114" s="53">
        <f t="shared" si="0"/>
        <v>1.283393213750208E-2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217538.65</v>
      </c>
      <c r="D116" s="53">
        <f t="shared" si="0"/>
        <v>3.8171414575052754E-3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21304996.660000004</v>
      </c>
      <c r="D117" s="53">
        <f t="shared" si="0"/>
        <v>0.37383787204203689</v>
      </c>
      <c r="E117" s="49"/>
    </row>
    <row r="118" spans="1:5" x14ac:dyDescent="0.2">
      <c r="A118" s="51">
        <v>5131</v>
      </c>
      <c r="B118" s="49" t="s">
        <v>380</v>
      </c>
      <c r="C118" s="52">
        <v>8749488.2799999993</v>
      </c>
      <c r="D118" s="53">
        <f t="shared" si="0"/>
        <v>0.15352689945232503</v>
      </c>
      <c r="E118" s="49"/>
    </row>
    <row r="119" spans="1:5" x14ac:dyDescent="0.2">
      <c r="A119" s="51">
        <v>5132</v>
      </c>
      <c r="B119" s="49" t="s">
        <v>381</v>
      </c>
      <c r="C119" s="52">
        <v>424365</v>
      </c>
      <c r="D119" s="53">
        <f t="shared" si="0"/>
        <v>7.4463146416244939E-3</v>
      </c>
      <c r="E119" s="49"/>
    </row>
    <row r="120" spans="1:5" x14ac:dyDescent="0.2">
      <c r="A120" s="51">
        <v>5133</v>
      </c>
      <c r="B120" s="49" t="s">
        <v>382</v>
      </c>
      <c r="C120" s="52">
        <v>4380418.59</v>
      </c>
      <c r="D120" s="53">
        <f t="shared" si="0"/>
        <v>7.6863019059444398E-2</v>
      </c>
      <c r="E120" s="49"/>
    </row>
    <row r="121" spans="1:5" x14ac:dyDescent="0.2">
      <c r="A121" s="51">
        <v>5134</v>
      </c>
      <c r="B121" s="49" t="s">
        <v>383</v>
      </c>
      <c r="C121" s="52">
        <v>316217</v>
      </c>
      <c r="D121" s="53">
        <f t="shared" si="0"/>
        <v>5.548646276272955E-3</v>
      </c>
      <c r="E121" s="49"/>
    </row>
    <row r="122" spans="1:5" x14ac:dyDescent="0.2">
      <c r="A122" s="51">
        <v>5135</v>
      </c>
      <c r="B122" s="49" t="s">
        <v>384</v>
      </c>
      <c r="C122" s="52">
        <v>3387975.06</v>
      </c>
      <c r="D122" s="53">
        <f t="shared" si="0"/>
        <v>5.9448654565613622E-2</v>
      </c>
      <c r="E122" s="49"/>
    </row>
    <row r="123" spans="1:5" x14ac:dyDescent="0.2">
      <c r="A123" s="51">
        <v>5136</v>
      </c>
      <c r="B123" s="49" t="s">
        <v>385</v>
      </c>
      <c r="C123" s="52">
        <v>46670</v>
      </c>
      <c r="D123" s="53">
        <f t="shared" si="0"/>
        <v>8.1891650895953992E-4</v>
      </c>
      <c r="E123" s="49"/>
    </row>
    <row r="124" spans="1:5" x14ac:dyDescent="0.2">
      <c r="A124" s="51">
        <v>5137</v>
      </c>
      <c r="B124" s="49" t="s">
        <v>386</v>
      </c>
      <c r="C124" s="52">
        <v>47321.96</v>
      </c>
      <c r="D124" s="53">
        <f t="shared" si="0"/>
        <v>8.3035642340524931E-4</v>
      </c>
      <c r="E124" s="49"/>
    </row>
    <row r="125" spans="1:5" x14ac:dyDescent="0.2">
      <c r="A125" s="51">
        <v>5138</v>
      </c>
      <c r="B125" s="49" t="s">
        <v>387</v>
      </c>
      <c r="C125" s="52">
        <v>81365.440000000002</v>
      </c>
      <c r="D125" s="53">
        <f t="shared" si="0"/>
        <v>1.4277159218932271E-3</v>
      </c>
      <c r="E125" s="49"/>
    </row>
    <row r="126" spans="1:5" x14ac:dyDescent="0.2">
      <c r="A126" s="51">
        <v>5139</v>
      </c>
      <c r="B126" s="49" t="s">
        <v>388</v>
      </c>
      <c r="C126" s="52">
        <v>3871175.33</v>
      </c>
      <c r="D126" s="53">
        <f t="shared" si="0"/>
        <v>6.7927349192498279E-2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408000</v>
      </c>
      <c r="D127" s="53">
        <f t="shared" si="0"/>
        <v>7.1591586812833142E-3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24000</v>
      </c>
      <c r="D128" s="53">
        <f t="shared" si="0"/>
        <v>4.2112698125195964E-4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24000</v>
      </c>
      <c r="D130" s="53">
        <f t="shared" si="0"/>
        <v>4.2112698125195964E-4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384000</v>
      </c>
      <c r="D137" s="53">
        <f t="shared" si="0"/>
        <v>6.7380317000313543E-3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384000</v>
      </c>
      <c r="D139" s="53">
        <f t="shared" si="0"/>
        <v>6.7380317000313543E-3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198523.2</v>
      </c>
      <c r="D160" s="53">
        <f t="shared" si="0"/>
        <v>3.4834781635199601E-3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198523.2</v>
      </c>
      <c r="D167" s="53">
        <f t="shared" si="1"/>
        <v>3.4834781635199601E-3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198523.2</v>
      </c>
      <c r="D169" s="53">
        <f t="shared" si="1"/>
        <v>3.4834781635199601E-3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2234177.1799999997</v>
      </c>
      <c r="D185" s="53">
        <f t="shared" si="1"/>
        <v>3.9203012141475667E-2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2234177.1799999997</v>
      </c>
      <c r="D186" s="53">
        <f t="shared" si="1"/>
        <v>3.9203012141475667E-2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2168268.44</v>
      </c>
      <c r="D191" s="53">
        <f t="shared" si="1"/>
        <v>3.804651427837899E-2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65173.32</v>
      </c>
      <c r="D193" s="53">
        <f t="shared" si="1"/>
        <v>1.1435934795736653E-3</v>
      </c>
      <c r="E193" s="49"/>
    </row>
    <row r="194" spans="1:5" x14ac:dyDescent="0.2">
      <c r="A194" s="51">
        <v>5518</v>
      </c>
      <c r="B194" s="49" t="s">
        <v>81</v>
      </c>
      <c r="C194" s="52">
        <v>735.42</v>
      </c>
      <c r="D194" s="53">
        <f t="shared" si="1"/>
        <v>1.2904383523013173E-5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31" sqref="A1:E3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40196256.700000003</v>
      </c>
    </row>
    <row r="9" spans="1:5" x14ac:dyDescent="0.2">
      <c r="A9" s="33">
        <v>3120</v>
      </c>
      <c r="B9" s="29" t="s">
        <v>469</v>
      </c>
      <c r="C9" s="34">
        <v>3953712.43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5058224.01</v>
      </c>
    </row>
    <row r="15" spans="1:5" x14ac:dyDescent="0.2">
      <c r="A15" s="33">
        <v>3220</v>
      </c>
      <c r="B15" s="29" t="s">
        <v>473</v>
      </c>
      <c r="C15" s="34">
        <v>35368874.420000002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workbookViewId="0">
      <selection activeCell="A127" sqref="A1:E12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4715602.8899999997</v>
      </c>
      <c r="D9" s="34">
        <v>194379.27</v>
      </c>
    </row>
    <row r="10" spans="1:5" x14ac:dyDescent="0.2">
      <c r="A10" s="33">
        <v>1113</v>
      </c>
      <c r="B10" s="29" t="s">
        <v>488</v>
      </c>
      <c r="C10" s="34">
        <v>5187367.07</v>
      </c>
      <c r="D10" s="34">
        <v>8385566.2599999998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9902969.9600000009</v>
      </c>
      <c r="D15" s="123">
        <f>SUM(D8:D14)</f>
        <v>8579945.5299999993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4136472.34</v>
      </c>
      <c r="D28" s="123">
        <f>SUM(D29:D36)</f>
        <v>3895396.04</v>
      </c>
    </row>
    <row r="29" spans="1:4" x14ac:dyDescent="0.2">
      <c r="A29" s="33">
        <v>1241</v>
      </c>
      <c r="B29" s="29" t="s">
        <v>239</v>
      </c>
      <c r="C29" s="34">
        <v>730163.04</v>
      </c>
      <c r="D29" s="34">
        <v>730163.04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1237103.46</v>
      </c>
      <c r="D32" s="34">
        <v>996027.16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2169205.84</v>
      </c>
      <c r="D34" s="34">
        <v>2169205.84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432572</v>
      </c>
      <c r="D37" s="123">
        <f>SUM(D38:D42)</f>
        <v>182370.07</v>
      </c>
      <c r="E37" s="42"/>
    </row>
    <row r="38" spans="1:5" x14ac:dyDescent="0.2">
      <c r="A38" s="33">
        <v>1251</v>
      </c>
      <c r="B38" s="29" t="s">
        <v>249</v>
      </c>
      <c r="C38" s="34">
        <v>421000</v>
      </c>
      <c r="D38" s="34">
        <v>170798.07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11572</v>
      </c>
      <c r="D41" s="34">
        <v>11572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4569044.34</v>
      </c>
      <c r="D43" s="123">
        <f>D20+D28+D37</f>
        <v>4077766.11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5058224.01</v>
      </c>
      <c r="D47" s="123">
        <v>3629458.81</v>
      </c>
    </row>
    <row r="48" spans="1:5" x14ac:dyDescent="0.2">
      <c r="A48" s="33"/>
      <c r="B48" s="124" t="s">
        <v>629</v>
      </c>
      <c r="C48" s="123">
        <f>C51+C63+C95+C98+C49</f>
        <v>6883568.8099999996</v>
      </c>
      <c r="D48" s="123">
        <f>D51+D63+D95+D98+D49</f>
        <v>3662889.2700000005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2234177.1799999997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2234177.1799999997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2168268.44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65173.32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735.42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4649391.63</v>
      </c>
      <c r="D98" s="123">
        <f>SUM(D99:D103)</f>
        <v>3662889.2700000005</v>
      </c>
    </row>
    <row r="99" spans="1:4" x14ac:dyDescent="0.2">
      <c r="A99" s="33">
        <v>2111</v>
      </c>
      <c r="B99" s="29" t="s">
        <v>643</v>
      </c>
      <c r="C99" s="34">
        <v>1029871.45</v>
      </c>
      <c r="D99" s="34">
        <v>1086130</v>
      </c>
    </row>
    <row r="100" spans="1:4" x14ac:dyDescent="0.2">
      <c r="A100" s="33">
        <v>2112</v>
      </c>
      <c r="B100" s="29" t="s">
        <v>644</v>
      </c>
      <c r="C100" s="34">
        <v>107103.01</v>
      </c>
      <c r="D100" s="34">
        <v>397215.53</v>
      </c>
    </row>
    <row r="101" spans="1:4" x14ac:dyDescent="0.2">
      <c r="A101" s="33">
        <v>2112</v>
      </c>
      <c r="B101" s="29" t="s">
        <v>645</v>
      </c>
      <c r="C101" s="34">
        <v>3512417.17</v>
      </c>
      <c r="D101" s="34">
        <v>2179543.7400000002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11941792.82</v>
      </c>
      <c r="D126" s="123">
        <f>D47+D48+D104-D110-D113</f>
        <v>7292348.0800000001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4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2023-01-20T20:43:14Z</cp:lastPrinted>
  <dcterms:created xsi:type="dcterms:W3CDTF">2012-12-11T20:36:24Z</dcterms:created>
  <dcterms:modified xsi:type="dcterms:W3CDTF">2023-02-03T20:48:36Z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