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4to trimestre 2018 IF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E15" i="4" l="1"/>
  <c r="H15" i="4" s="1"/>
  <c r="E14" i="4"/>
  <c r="H14" i="4" s="1"/>
  <c r="G54" i="4" l="1"/>
  <c r="F54" i="4"/>
  <c r="D54" i="4"/>
  <c r="H50" i="4"/>
  <c r="H48" i="4"/>
  <c r="H42" i="4"/>
  <c r="H40" i="4"/>
  <c r="E52" i="4"/>
  <c r="H52" i="4" s="1"/>
  <c r="E50" i="4"/>
  <c r="E48" i="4"/>
  <c r="E46" i="4"/>
  <c r="H46" i="4" s="1"/>
  <c r="E44" i="4"/>
  <c r="H44" i="4" s="1"/>
  <c r="E42" i="4"/>
  <c r="E40" i="4"/>
  <c r="C54" i="4"/>
  <c r="G32" i="4"/>
  <c r="F32" i="4"/>
  <c r="H30" i="4"/>
  <c r="E30" i="4"/>
  <c r="E29" i="4"/>
  <c r="H29" i="4" s="1"/>
  <c r="E28" i="4"/>
  <c r="H28" i="4" s="1"/>
  <c r="E27" i="4"/>
  <c r="H27" i="4" s="1"/>
  <c r="D32" i="4"/>
  <c r="C32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8" i="4"/>
  <c r="F18" i="4"/>
  <c r="D18" i="4"/>
  <c r="C18" i="4"/>
  <c r="H54" i="4" l="1"/>
  <c r="H32" i="4"/>
  <c r="E32" i="4"/>
  <c r="E54" i="4"/>
  <c r="H18" i="4"/>
  <c r="E18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75" i="6"/>
  <c r="H74" i="6"/>
  <c r="H71" i="6"/>
  <c r="H70" i="6"/>
  <c r="H67" i="6"/>
  <c r="H66" i="6"/>
  <c r="H63" i="6"/>
  <c r="H62" i="6"/>
  <c r="H59" i="6"/>
  <c r="H58" i="6"/>
  <c r="H51" i="6"/>
  <c r="H50" i="6"/>
  <c r="H46" i="6"/>
  <c r="H42" i="6"/>
  <c r="H39" i="6"/>
  <c r="H38" i="6"/>
  <c r="H35" i="6"/>
  <c r="H31" i="6"/>
  <c r="H26" i="6"/>
  <c r="H11" i="6"/>
  <c r="E76" i="6"/>
  <c r="H76" i="6" s="1"/>
  <c r="E75" i="6"/>
  <c r="E74" i="6"/>
  <c r="E73" i="6"/>
  <c r="H73" i="6" s="1"/>
  <c r="E72" i="6"/>
  <c r="H72" i="6" s="1"/>
  <c r="E71" i="6"/>
  <c r="E70" i="6"/>
  <c r="E69" i="6"/>
  <c r="H69" i="6" s="1"/>
  <c r="E68" i="6"/>
  <c r="H68" i="6" s="1"/>
  <c r="E67" i="6"/>
  <c r="E66" i="6"/>
  <c r="E64" i="6"/>
  <c r="H64" i="6" s="1"/>
  <c r="E63" i="6"/>
  <c r="E62" i="6"/>
  <c r="E61" i="6"/>
  <c r="H61" i="6" s="1"/>
  <c r="E60" i="6"/>
  <c r="H60" i="6" s="1"/>
  <c r="E59" i="6"/>
  <c r="E58" i="6"/>
  <c r="E56" i="6"/>
  <c r="H56" i="6" s="1"/>
  <c r="E55" i="6"/>
  <c r="H55" i="6" s="1"/>
  <c r="E54" i="6"/>
  <c r="H54" i="6" s="1"/>
  <c r="E52" i="6"/>
  <c r="H52" i="6" s="1"/>
  <c r="E51" i="6"/>
  <c r="E50" i="6"/>
  <c r="E49" i="6"/>
  <c r="H49" i="6" s="1"/>
  <c r="E48" i="6"/>
  <c r="H48" i="6" s="1"/>
  <c r="E47" i="6"/>
  <c r="H47" i="6" s="1"/>
  <c r="E46" i="6"/>
  <c r="E45" i="6"/>
  <c r="H45" i="6" s="1"/>
  <c r="E44" i="6"/>
  <c r="H44" i="6" s="1"/>
  <c r="E42" i="6"/>
  <c r="E41" i="6"/>
  <c r="H41" i="6" s="1"/>
  <c r="E40" i="6"/>
  <c r="H40" i="6" s="1"/>
  <c r="E39" i="6"/>
  <c r="E38" i="6"/>
  <c r="E37" i="6"/>
  <c r="H37" i="6" s="1"/>
  <c r="E36" i="6"/>
  <c r="H36" i="6" s="1"/>
  <c r="E35" i="6"/>
  <c r="E34" i="6"/>
  <c r="H34" i="6" s="1"/>
  <c r="E32" i="6"/>
  <c r="H32" i="6" s="1"/>
  <c r="E31" i="6"/>
  <c r="E30" i="6"/>
  <c r="H30" i="6" s="1"/>
  <c r="E29" i="6"/>
  <c r="H29" i="6" s="1"/>
  <c r="E28" i="6"/>
  <c r="H28" i="6" s="1"/>
  <c r="E27" i="6"/>
  <c r="H27" i="6" s="1"/>
  <c r="E26" i="6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E65" i="6" s="1"/>
  <c r="H65" i="6" s="1"/>
  <c r="C57" i="6"/>
  <c r="E57" i="6" s="1"/>
  <c r="H57" i="6" s="1"/>
  <c r="C53" i="6"/>
  <c r="C43" i="6"/>
  <c r="C33" i="6"/>
  <c r="C23" i="6"/>
  <c r="C13" i="6"/>
  <c r="C5" i="6"/>
  <c r="C42" i="5" l="1"/>
  <c r="E16" i="8"/>
  <c r="E53" i="6"/>
  <c r="H53" i="6"/>
  <c r="E43" i="6"/>
  <c r="H43" i="6" s="1"/>
  <c r="E33" i="6"/>
  <c r="H33" i="6" s="1"/>
  <c r="E23" i="6"/>
  <c r="H23" i="6" s="1"/>
  <c r="F77" i="6"/>
  <c r="E13" i="6"/>
  <c r="H13" i="6" s="1"/>
  <c r="H16" i="5"/>
  <c r="H25" i="5"/>
  <c r="G77" i="6"/>
  <c r="E36" i="5"/>
  <c r="H38" i="5"/>
  <c r="H36" i="5" s="1"/>
  <c r="C77" i="6"/>
  <c r="H6" i="8"/>
  <c r="H16" i="8" s="1"/>
  <c r="E6" i="5"/>
  <c r="H13" i="5"/>
  <c r="H6" i="5" s="1"/>
  <c r="D77" i="6"/>
  <c r="E5" i="6"/>
  <c r="D42" i="5"/>
  <c r="F42" i="5"/>
  <c r="G42" i="5"/>
  <c r="E25" i="5"/>
  <c r="E16" i="5"/>
  <c r="E42" i="5" s="1"/>
  <c r="H42" i="5" l="1"/>
  <c r="E77" i="6"/>
  <c r="H5" i="6"/>
  <c r="H77" i="6" s="1"/>
</calcChain>
</file>

<file path=xl/sharedStrings.xml><?xml version="1.0" encoding="utf-8"?>
<sst xmlns="http://schemas.openxmlformats.org/spreadsheetml/2006/main" count="201" uniqueCount="143">
  <si>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</si>
  <si>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</si>
  <si>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</si>
  <si>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</si>
  <si>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</si>
  <si>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</si>
  <si>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</si>
  <si>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</si>
  <si>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</si>
  <si>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</si>
  <si>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</si>
  <si>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</si>
  <si>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</si>
  <si>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</si>
  <si>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</si>
  <si>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</si>
  <si>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</si>
  <si>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</si>
  <si>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</si>
  <si>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</si>
  <si>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</si>
  <si>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</si>
  <si>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</si>
  <si>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</si>
  <si>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</si>
  <si>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</si>
  <si>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</si>
  <si>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</si>
  <si>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</si>
  <si>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</si>
  <si>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</si>
  <si>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</si>
  <si>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</si>
  <si>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</si>
  <si>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</si>
  <si>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</si>
  <si>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</si>
  <si>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</si>
  <si>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</si>
  <si>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</si>
  <si>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</si>
  <si>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</si>
  <si>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</si>
  <si>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</si>
  <si>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</si>
  <si>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</si>
  <si>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</si>
  <si>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</si>
  <si>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</si>
  <si>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</si>
  <si>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</si>
  <si>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</si>
  <si>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</si>
  <si>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</si>
  <si>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</si>
  <si>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</si>
  <si>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</si>
  <si>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</si>
  <si>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</si>
  <si>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</si>
  <si>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</si>
  <si>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</si>
  <si>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</si>
  <si>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</si>
  <si>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</si>
  <si>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</si>
  <si>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</si>
  <si>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</si>
  <si>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</si>
  <si>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</si>
  <si>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</si>
  <si>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</si>
  <si>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</si>
  <si>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</si>
  <si>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</si>
  <si>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</si>
  <si>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</si>
  <si>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</si>
  <si>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</si>
  <si>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</si>
  <si>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</si>
  <si>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</si>
  <si>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</si>
  <si>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</si>
  <si>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</si>
  <si>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</si>
  <si>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</si>
  <si>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</si>
  <si>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</si>
  <si>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</si>
  <si>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</si>
  <si>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</si>
  <si>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</si>
  <si>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</si>
  <si>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</si>
  <si>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</si>
  <si>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</si>
  <si>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</si>
  <si>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</si>
  <si>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</si>
  <si>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</si>
  <si>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</si>
  <si>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</si>
  <si>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</si>
  <si>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</si>
  <si>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</si>
  <si>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</si>
  <si>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</si>
  <si>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</si>
  <si>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</si>
  <si>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</si>
  <si>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</si>
  <si>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</si>
  <si>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</si>
  <si>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</si>
  <si>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</si>
  <si>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</si>
  <si>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</si>
  <si>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</si>
  <si>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</si>
  <si>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</si>
  <si>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</si>
  <si>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</si>
  <si>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</si>
  <si>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</si>
  <si>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</si>
  <si>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</si>
  <si>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</si>
  <si>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DE AGUA POTABLE Y ALCANTARILLADO MUNICIPAL DE VALLE DE SANTIAGO
ESTADO ANALÍTICO DEL EJERCICIO DEL PRESUPUESTO DE EGRESOS
Clasificación por Objeto del Gasto (Capítulo y Concepto)
Del 1 de Enero al AL 31 DE DICIEMBRE DEL 2018</t>
  </si>
  <si>
    <t>SISTEMA DE AGUA POTABLE Y ALCANTARILLADO MUNICIPAL DE VALLE DE SANTIAGO
ESTADO ANALÍTICO DEL EJERCICIO DEL PRESUPUESTO DE EGRESOS
Clasificación Económica (por Tipo de Gasto)
Del 1 de Enero al AL 31 DE DICIEMBRE DEL 2018</t>
  </si>
  <si>
    <t>DIRECCION GENERAL</t>
  </si>
  <si>
    <t>COMUNICACIÓN SOCIAL</t>
  </si>
  <si>
    <t>ADMINISTRACION</t>
  </si>
  <si>
    <t>COMERCIALIZACION</t>
  </si>
  <si>
    <t>OPERACIÓN Y MANTENIMIENTO</t>
  </si>
  <si>
    <t>AGUA POTABLE</t>
  </si>
  <si>
    <t>ALCANTARILLADO</t>
  </si>
  <si>
    <t>POZOS</t>
  </si>
  <si>
    <t>PLANTA TRATADORA DE AGUAS RECIDUALES</t>
  </si>
  <si>
    <t>SISTEMA DE AGUA POTABLE Y ALCANTARILLADO MUNICIPAL DE VALLE DE SANTIAGO
ESTADO ANALÍTICO DEL EJERCICIO DEL PRESUPUESTO DE EGRESOS
Clasificación Administrativa
Del 1 de Enero al AL 31 DE DICIEMBRE DEL 2018</t>
  </si>
  <si>
    <t>Gobierno (Federal/Estatal/Municipal) de SISTEMA DE AGUA POTABLE Y ALCANTARILLADO MUNICIPAL DE VALLE DE SANTIAGO
Estado Analítico del Ejercicio del Presupuesto de Egresos
Clasificación Administrativa
Del 1 de Enero al AL 31 DE DICIEMBRE DEL 2018</t>
  </si>
  <si>
    <t>Sector Paraestatal del Gobierno (Federal/Estatal/Municipal) de SISTEMA DE AGUA POTABLE Y ALCANTARILLADO MUNICIPAL DE VALLE DE SANTIAGO
Estado Analítico del Ejercicio del Presupuesto de Egresos
Clasificación Administrativa
Del 1 de Enero al AL 31 DE DICIEMBRE DEL 2018</t>
  </si>
  <si>
    <t>SISTEMA DE AGUA POTABLE Y ALCANTARILLADO MUNICIPAL DE VALLE DE SANTIAGO
ESTADO ANALÍTICO DEL EJERCICIO DEL PRESUPUESTO DE EGRESOS
Clasificación Funcional (Finalidad y Función)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</si>
</sst>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workbookViewId="0">
      <selection activeCell="C13" sqref="C1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21465324.289999999</v>
      </c>
      <c r="D5" s="14">
        <f>SUM(D6:D12)</f>
        <v>825464.20000000007</v>
      </c>
      <c r="E5" s="14">
        <f>C5+D5</f>
        <v>22290788.489999998</v>
      </c>
      <c r="F5" s="14">
        <f>SUM(F6:F12)</f>
        <v>21678950.030000001</v>
      </c>
      <c r="G5" s="14">
        <f>SUM(G6:G12)</f>
        <v>21678950.030000001</v>
      </c>
      <c r="H5" s="14">
        <f>E5-F5</f>
        <v>611838.45999999717</v>
      </c>
    </row>
    <row r="6" spans="1:8" x14ac:dyDescent="0.2">
      <c r="A6" s="49">
        <v>1100</v>
      </c>
      <c r="B6" s="11" t="s">
        <v>70</v>
      </c>
      <c r="C6" s="15">
        <v>13663734.23</v>
      </c>
      <c r="D6" s="15">
        <v>-947617.14</v>
      </c>
      <c r="E6" s="15">
        <f t="shared" ref="E6:E69" si="0">C6+D6</f>
        <v>12716117.09</v>
      </c>
      <c r="F6" s="15">
        <v>12846897.189999999</v>
      </c>
      <c r="G6" s="15">
        <v>12846897.189999999</v>
      </c>
      <c r="H6" s="15">
        <f t="shared" ref="H6:H69" si="1">E6-F6</f>
        <v>-130780.09999999963</v>
      </c>
    </row>
    <row r="7" spans="1:8" x14ac:dyDescent="0.2">
      <c r="A7" s="49">
        <v>1200</v>
      </c>
      <c r="B7" s="11" t="s">
        <v>71</v>
      </c>
      <c r="C7" s="15">
        <v>0</v>
      </c>
      <c r="D7" s="15">
        <v>0</v>
      </c>
      <c r="E7" s="15">
        <f t="shared" si="0"/>
        <v>0</v>
      </c>
      <c r="F7" s="15">
        <v>0</v>
      </c>
      <c r="G7" s="15">
        <v>0</v>
      </c>
      <c r="H7" s="15">
        <f t="shared" si="1"/>
        <v>0</v>
      </c>
    </row>
    <row r="8" spans="1:8" x14ac:dyDescent="0.2">
      <c r="A8" s="49">
        <v>1300</v>
      </c>
      <c r="B8" s="11" t="s">
        <v>72</v>
      </c>
      <c r="C8" s="15">
        <v>3520522.05</v>
      </c>
      <c r="D8" s="15">
        <v>362482.03</v>
      </c>
      <c r="E8" s="15">
        <f t="shared" si="0"/>
        <v>3883004.08</v>
      </c>
      <c r="F8" s="15">
        <v>3624495.19</v>
      </c>
      <c r="G8" s="15">
        <v>3624495.19</v>
      </c>
      <c r="H8" s="15">
        <f t="shared" si="1"/>
        <v>258508.89000000013</v>
      </c>
    </row>
    <row r="9" spans="1:8" x14ac:dyDescent="0.2">
      <c r="A9" s="49">
        <v>1400</v>
      </c>
      <c r="B9" s="11" t="s">
        <v>35</v>
      </c>
      <c r="C9" s="15">
        <v>2478267.56</v>
      </c>
      <c r="D9" s="15">
        <v>1756445.25</v>
      </c>
      <c r="E9" s="15">
        <f t="shared" si="0"/>
        <v>4234712.8100000005</v>
      </c>
      <c r="F9" s="15">
        <v>3604583.8</v>
      </c>
      <c r="G9" s="15">
        <v>3604583.8</v>
      </c>
      <c r="H9" s="15">
        <f t="shared" si="1"/>
        <v>630129.01000000071</v>
      </c>
    </row>
    <row r="10" spans="1:8" x14ac:dyDescent="0.2">
      <c r="A10" s="49">
        <v>1500</v>
      </c>
      <c r="B10" s="11" t="s">
        <v>73</v>
      </c>
      <c r="C10" s="15">
        <v>1685147.96</v>
      </c>
      <c r="D10" s="15">
        <v>-342438.52</v>
      </c>
      <c r="E10" s="15">
        <f t="shared" si="0"/>
        <v>1342709.44</v>
      </c>
      <c r="F10" s="15">
        <v>1487525.07</v>
      </c>
      <c r="G10" s="15">
        <v>1487525.07</v>
      </c>
      <c r="H10" s="15">
        <f t="shared" si="1"/>
        <v>-144815.63000000012</v>
      </c>
    </row>
    <row r="11" spans="1:8" x14ac:dyDescent="0.2">
      <c r="A11" s="49">
        <v>1600</v>
      </c>
      <c r="B11" s="11" t="s">
        <v>36</v>
      </c>
      <c r="C11" s="15">
        <v>900</v>
      </c>
      <c r="D11" s="15">
        <v>-800</v>
      </c>
      <c r="E11" s="15">
        <f t="shared" si="0"/>
        <v>100</v>
      </c>
      <c r="F11" s="15">
        <v>0</v>
      </c>
      <c r="G11" s="15">
        <v>0</v>
      </c>
      <c r="H11" s="15">
        <f t="shared" si="1"/>
        <v>100</v>
      </c>
    </row>
    <row r="12" spans="1:8" x14ac:dyDescent="0.2">
      <c r="A12" s="49">
        <v>1700</v>
      </c>
      <c r="B12" s="11" t="s">
        <v>74</v>
      </c>
      <c r="C12" s="15">
        <v>116752.49</v>
      </c>
      <c r="D12" s="15">
        <v>-2607.42</v>
      </c>
      <c r="E12" s="15">
        <f t="shared" si="0"/>
        <v>114145.07</v>
      </c>
      <c r="F12" s="15">
        <v>115448.78</v>
      </c>
      <c r="G12" s="15">
        <v>115448.78</v>
      </c>
      <c r="H12" s="15">
        <f t="shared" si="1"/>
        <v>-1303.7099999999919</v>
      </c>
    </row>
    <row r="13" spans="1:8" x14ac:dyDescent="0.2">
      <c r="A13" s="48" t="s">
        <v>62</v>
      </c>
      <c r="B13" s="7"/>
      <c r="C13" s="15">
        <f>SUM(C14:C22)</f>
        <v>3534745.42</v>
      </c>
      <c r="D13" s="15">
        <f>SUM(D14:D22)</f>
        <v>-827695.05999999994</v>
      </c>
      <c r="E13" s="15">
        <f t="shared" si="0"/>
        <v>2707050.36</v>
      </c>
      <c r="F13" s="15">
        <f>SUM(F14:F22)</f>
        <v>4301063.1899999995</v>
      </c>
      <c r="G13" s="15">
        <f>SUM(G14:G22)</f>
        <v>4287608.2699999996</v>
      </c>
      <c r="H13" s="15">
        <f t="shared" si="1"/>
        <v>-1594012.8299999996</v>
      </c>
    </row>
    <row r="14" spans="1:8" x14ac:dyDescent="0.2">
      <c r="A14" s="49">
        <v>2100</v>
      </c>
      <c r="B14" s="11" t="s">
        <v>75</v>
      </c>
      <c r="C14" s="15">
        <v>204150</v>
      </c>
      <c r="D14" s="15">
        <v>-171631.05</v>
      </c>
      <c r="E14" s="15">
        <f t="shared" si="0"/>
        <v>32518.950000000012</v>
      </c>
      <c r="F14" s="15">
        <v>204013.67</v>
      </c>
      <c r="G14" s="15">
        <v>202456.35</v>
      </c>
      <c r="H14" s="15">
        <f t="shared" si="1"/>
        <v>-171494.72</v>
      </c>
    </row>
    <row r="15" spans="1:8" x14ac:dyDescent="0.2">
      <c r="A15" s="49">
        <v>2200</v>
      </c>
      <c r="B15" s="11" t="s">
        <v>76</v>
      </c>
      <c r="C15" s="15">
        <v>45445.919999999998</v>
      </c>
      <c r="D15" s="15">
        <v>-35000</v>
      </c>
      <c r="E15" s="15">
        <f t="shared" si="0"/>
        <v>10445.919999999998</v>
      </c>
      <c r="F15" s="15">
        <v>21647.01</v>
      </c>
      <c r="G15" s="15">
        <v>20668.169999999998</v>
      </c>
      <c r="H15" s="15">
        <f t="shared" si="1"/>
        <v>-11201.09</v>
      </c>
    </row>
    <row r="16" spans="1:8" x14ac:dyDescent="0.2">
      <c r="A16" s="49">
        <v>2300</v>
      </c>
      <c r="B16" s="11" t="s">
        <v>77</v>
      </c>
      <c r="C16" s="15">
        <v>550000</v>
      </c>
      <c r="D16" s="15">
        <v>-24027.61</v>
      </c>
      <c r="E16" s="15">
        <f t="shared" si="0"/>
        <v>525972.39</v>
      </c>
      <c r="F16" s="15">
        <v>742600</v>
      </c>
      <c r="G16" s="15">
        <v>729800</v>
      </c>
      <c r="H16" s="15">
        <f t="shared" si="1"/>
        <v>-216627.61</v>
      </c>
    </row>
    <row r="17" spans="1:8" x14ac:dyDescent="0.2">
      <c r="A17" s="49">
        <v>2400</v>
      </c>
      <c r="B17" s="11" t="s">
        <v>78</v>
      </c>
      <c r="C17" s="15">
        <v>1159000</v>
      </c>
      <c r="D17" s="15">
        <v>69514.14</v>
      </c>
      <c r="E17" s="15">
        <f t="shared" si="0"/>
        <v>1228514.1399999999</v>
      </c>
      <c r="F17" s="15">
        <v>1761170.91</v>
      </c>
      <c r="G17" s="15">
        <v>1760993.34</v>
      </c>
      <c r="H17" s="15">
        <f t="shared" si="1"/>
        <v>-532656.77</v>
      </c>
    </row>
    <row r="18" spans="1:8" x14ac:dyDescent="0.2">
      <c r="A18" s="49">
        <v>2500</v>
      </c>
      <c r="B18" s="11" t="s">
        <v>79</v>
      </c>
      <c r="C18" s="15">
        <v>245500</v>
      </c>
      <c r="D18" s="15">
        <v>-165979.29</v>
      </c>
      <c r="E18" s="15">
        <f t="shared" si="0"/>
        <v>79520.709999999992</v>
      </c>
      <c r="F18" s="15">
        <v>205644.2</v>
      </c>
      <c r="G18" s="15">
        <v>208652.18</v>
      </c>
      <c r="H18" s="15">
        <f t="shared" si="1"/>
        <v>-126123.49000000002</v>
      </c>
    </row>
    <row r="19" spans="1:8" x14ac:dyDescent="0.2">
      <c r="A19" s="49">
        <v>2600</v>
      </c>
      <c r="B19" s="11" t="s">
        <v>80</v>
      </c>
      <c r="C19" s="15">
        <v>962049.5</v>
      </c>
      <c r="D19" s="15">
        <v>-390344.25</v>
      </c>
      <c r="E19" s="15">
        <f t="shared" si="0"/>
        <v>571705.25</v>
      </c>
      <c r="F19" s="15">
        <v>1075254.6599999999</v>
      </c>
      <c r="G19" s="15">
        <v>1074305.49</v>
      </c>
      <c r="H19" s="15">
        <f t="shared" si="1"/>
        <v>-503549.40999999992</v>
      </c>
    </row>
    <row r="20" spans="1:8" x14ac:dyDescent="0.2">
      <c r="A20" s="49">
        <v>2700</v>
      </c>
      <c r="B20" s="11" t="s">
        <v>81</v>
      </c>
      <c r="C20" s="15">
        <v>284000</v>
      </c>
      <c r="D20" s="15">
        <v>-108854.9</v>
      </c>
      <c r="E20" s="15">
        <f t="shared" si="0"/>
        <v>175145.1</v>
      </c>
      <c r="F20" s="15">
        <v>218745.1</v>
      </c>
      <c r="G20" s="15">
        <v>218745.1</v>
      </c>
      <c r="H20" s="15">
        <f t="shared" si="1"/>
        <v>-43600</v>
      </c>
    </row>
    <row r="21" spans="1:8" x14ac:dyDescent="0.2">
      <c r="A21" s="49">
        <v>2800</v>
      </c>
      <c r="B21" s="11" t="s">
        <v>82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83</v>
      </c>
      <c r="C22" s="15">
        <v>84600</v>
      </c>
      <c r="D22" s="15">
        <v>-1372.1</v>
      </c>
      <c r="E22" s="15">
        <f t="shared" si="0"/>
        <v>83227.899999999994</v>
      </c>
      <c r="F22" s="15">
        <v>71987.64</v>
      </c>
      <c r="G22" s="15">
        <v>71987.64</v>
      </c>
      <c r="H22" s="15">
        <f t="shared" si="1"/>
        <v>11240.259999999995</v>
      </c>
    </row>
    <row r="23" spans="1:8" x14ac:dyDescent="0.2">
      <c r="A23" s="48" t="s">
        <v>63</v>
      </c>
      <c r="B23" s="7"/>
      <c r="C23" s="15">
        <f>SUM(C24:C32)</f>
        <v>12784834.17</v>
      </c>
      <c r="D23" s="15">
        <f>SUM(D24:D32)</f>
        <v>6510614.4900000002</v>
      </c>
      <c r="E23" s="15">
        <f t="shared" si="0"/>
        <v>19295448.66</v>
      </c>
      <c r="F23" s="15">
        <f>SUM(F24:F32)</f>
        <v>16645006.180000002</v>
      </c>
      <c r="G23" s="15">
        <f>SUM(G24:G32)</f>
        <v>15061267.039999999</v>
      </c>
      <c r="H23" s="15">
        <f t="shared" si="1"/>
        <v>2650442.4799999986</v>
      </c>
    </row>
    <row r="24" spans="1:8" x14ac:dyDescent="0.2">
      <c r="A24" s="49">
        <v>3100</v>
      </c>
      <c r="B24" s="11" t="s">
        <v>84</v>
      </c>
      <c r="C24" s="15">
        <v>7593300</v>
      </c>
      <c r="D24" s="15">
        <v>2749315.95</v>
      </c>
      <c r="E24" s="15">
        <f t="shared" si="0"/>
        <v>10342615.949999999</v>
      </c>
      <c r="F24" s="15">
        <v>9039747.7300000004</v>
      </c>
      <c r="G24" s="15">
        <v>8106535.8600000003</v>
      </c>
      <c r="H24" s="15">
        <f t="shared" si="1"/>
        <v>1302868.2199999988</v>
      </c>
    </row>
    <row r="25" spans="1:8" x14ac:dyDescent="0.2">
      <c r="A25" s="49">
        <v>3200</v>
      </c>
      <c r="B25" s="11" t="s">
        <v>85</v>
      </c>
      <c r="C25" s="15">
        <v>70300</v>
      </c>
      <c r="D25" s="15">
        <v>592523.54</v>
      </c>
      <c r="E25" s="15">
        <f t="shared" si="0"/>
        <v>662823.54</v>
      </c>
      <c r="F25" s="15">
        <v>726590.46</v>
      </c>
      <c r="G25" s="15">
        <v>726590.46</v>
      </c>
      <c r="H25" s="15">
        <f t="shared" si="1"/>
        <v>-63766.919999999925</v>
      </c>
    </row>
    <row r="26" spans="1:8" x14ac:dyDescent="0.2">
      <c r="A26" s="49">
        <v>3300</v>
      </c>
      <c r="B26" s="11" t="s">
        <v>86</v>
      </c>
      <c r="C26" s="15">
        <v>554812</v>
      </c>
      <c r="D26" s="15">
        <v>16160.52</v>
      </c>
      <c r="E26" s="15">
        <f t="shared" si="0"/>
        <v>570972.52</v>
      </c>
      <c r="F26" s="15">
        <v>558729.76</v>
      </c>
      <c r="G26" s="15">
        <v>537409.76</v>
      </c>
      <c r="H26" s="15">
        <f t="shared" si="1"/>
        <v>12242.760000000009</v>
      </c>
    </row>
    <row r="27" spans="1:8" x14ac:dyDescent="0.2">
      <c r="A27" s="49">
        <v>3400</v>
      </c>
      <c r="B27" s="11" t="s">
        <v>87</v>
      </c>
      <c r="C27" s="15">
        <v>16500</v>
      </c>
      <c r="D27" s="15">
        <v>41460.82</v>
      </c>
      <c r="E27" s="15">
        <f t="shared" si="0"/>
        <v>57960.82</v>
      </c>
      <c r="F27" s="15">
        <v>43612.14</v>
      </c>
      <c r="G27" s="15">
        <v>43612.14</v>
      </c>
      <c r="H27" s="15">
        <f t="shared" si="1"/>
        <v>14348.68</v>
      </c>
    </row>
    <row r="28" spans="1:8" x14ac:dyDescent="0.2">
      <c r="A28" s="49">
        <v>3500</v>
      </c>
      <c r="B28" s="11" t="s">
        <v>88</v>
      </c>
      <c r="C28" s="15">
        <v>2559600</v>
      </c>
      <c r="D28" s="15">
        <v>1201557.05</v>
      </c>
      <c r="E28" s="15">
        <f t="shared" si="0"/>
        <v>3761157.05</v>
      </c>
      <c r="F28" s="15">
        <v>3466629.26</v>
      </c>
      <c r="G28" s="15">
        <v>3462721.3</v>
      </c>
      <c r="H28" s="15">
        <f t="shared" si="1"/>
        <v>294527.79000000004</v>
      </c>
    </row>
    <row r="29" spans="1:8" x14ac:dyDescent="0.2">
      <c r="A29" s="49">
        <v>3600</v>
      </c>
      <c r="B29" s="11" t="s">
        <v>89</v>
      </c>
      <c r="C29" s="15">
        <v>96000</v>
      </c>
      <c r="D29" s="15">
        <v>-43000</v>
      </c>
      <c r="E29" s="15">
        <f t="shared" si="0"/>
        <v>53000</v>
      </c>
      <c r="F29" s="15">
        <v>52482.99</v>
      </c>
      <c r="G29" s="15">
        <v>52482.99</v>
      </c>
      <c r="H29" s="15">
        <f t="shared" si="1"/>
        <v>517.01000000000204</v>
      </c>
    </row>
    <row r="30" spans="1:8" x14ac:dyDescent="0.2">
      <c r="A30" s="49">
        <v>3700</v>
      </c>
      <c r="B30" s="11" t="s">
        <v>90</v>
      </c>
      <c r="C30" s="15">
        <v>23600</v>
      </c>
      <c r="D30" s="15">
        <v>-10100</v>
      </c>
      <c r="E30" s="15">
        <f t="shared" si="0"/>
        <v>13500</v>
      </c>
      <c r="F30" s="15">
        <v>12559.02</v>
      </c>
      <c r="G30" s="15">
        <v>12559.02</v>
      </c>
      <c r="H30" s="15">
        <f t="shared" si="1"/>
        <v>940.97999999999956</v>
      </c>
    </row>
    <row r="31" spans="1:8" x14ac:dyDescent="0.2">
      <c r="A31" s="49">
        <v>3800</v>
      </c>
      <c r="B31" s="11" t="s">
        <v>91</v>
      </c>
      <c r="C31" s="15">
        <v>151100</v>
      </c>
      <c r="D31" s="15">
        <v>-61372.59</v>
      </c>
      <c r="E31" s="15">
        <f t="shared" si="0"/>
        <v>89727.41</v>
      </c>
      <c r="F31" s="15">
        <v>80831.14</v>
      </c>
      <c r="G31" s="15">
        <v>77951.740000000005</v>
      </c>
      <c r="H31" s="15">
        <f t="shared" si="1"/>
        <v>8896.2700000000041</v>
      </c>
    </row>
    <row r="32" spans="1:8" x14ac:dyDescent="0.2">
      <c r="A32" s="49">
        <v>3900</v>
      </c>
      <c r="B32" s="11" t="s">
        <v>19</v>
      </c>
      <c r="C32" s="15">
        <v>1719622.17</v>
      </c>
      <c r="D32" s="15">
        <v>2024069.2</v>
      </c>
      <c r="E32" s="15">
        <f t="shared" si="0"/>
        <v>3743691.37</v>
      </c>
      <c r="F32" s="15">
        <v>2663823.6800000002</v>
      </c>
      <c r="G32" s="15">
        <v>2041403.77</v>
      </c>
      <c r="H32" s="15">
        <f t="shared" si="1"/>
        <v>1079867.69</v>
      </c>
    </row>
    <row r="33" spans="1:8" x14ac:dyDescent="0.2">
      <c r="A33" s="48" t="s">
        <v>64</v>
      </c>
      <c r="B33" s="7"/>
      <c r="C33" s="15">
        <f>SUM(C34:C42)</f>
        <v>173100</v>
      </c>
      <c r="D33" s="15">
        <f>SUM(D34:D42)</f>
        <v>90700</v>
      </c>
      <c r="E33" s="15">
        <f t="shared" si="0"/>
        <v>263800</v>
      </c>
      <c r="F33" s="15">
        <f>SUM(F34:F42)</f>
        <v>273200</v>
      </c>
      <c r="G33" s="15">
        <f>SUM(G34:G42)</f>
        <v>272200</v>
      </c>
      <c r="H33" s="15">
        <f t="shared" si="1"/>
        <v>-9400</v>
      </c>
    </row>
    <row r="34" spans="1:8" x14ac:dyDescent="0.2">
      <c r="A34" s="49">
        <v>4100</v>
      </c>
      <c r="B34" s="11" t="s">
        <v>92</v>
      </c>
      <c r="C34" s="15">
        <v>17500</v>
      </c>
      <c r="D34" s="15">
        <v>6500</v>
      </c>
      <c r="E34" s="15">
        <f t="shared" si="0"/>
        <v>24000</v>
      </c>
      <c r="F34" s="15">
        <v>24000</v>
      </c>
      <c r="G34" s="15">
        <v>24000</v>
      </c>
      <c r="H34" s="15">
        <f t="shared" si="1"/>
        <v>0</v>
      </c>
    </row>
    <row r="35" spans="1:8" x14ac:dyDescent="0.2">
      <c r="A35" s="49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95</v>
      </c>
      <c r="C37" s="15">
        <v>155600</v>
      </c>
      <c r="D37" s="15">
        <v>84200</v>
      </c>
      <c r="E37" s="15">
        <f t="shared" si="0"/>
        <v>239800</v>
      </c>
      <c r="F37" s="15">
        <v>249200</v>
      </c>
      <c r="G37" s="15">
        <v>248200</v>
      </c>
      <c r="H37" s="15">
        <f t="shared" si="1"/>
        <v>-9400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585000</v>
      </c>
      <c r="D43" s="15">
        <f>SUM(D44:D52)</f>
        <v>1077899.99</v>
      </c>
      <c r="E43" s="15">
        <f t="shared" si="0"/>
        <v>1662899.99</v>
      </c>
      <c r="F43" s="15">
        <f>SUM(F44:F52)</f>
        <v>1884835.0699999998</v>
      </c>
      <c r="G43" s="15">
        <f>SUM(G44:G52)</f>
        <v>1884835.0699999998</v>
      </c>
      <c r="H43" s="15">
        <f t="shared" si="1"/>
        <v>-221935.07999999984</v>
      </c>
    </row>
    <row r="44" spans="1:8" x14ac:dyDescent="0.2">
      <c r="A44" s="49">
        <v>5100</v>
      </c>
      <c r="B44" s="11" t="s">
        <v>99</v>
      </c>
      <c r="C44" s="15">
        <v>205000</v>
      </c>
      <c r="D44" s="15">
        <v>-193900.01</v>
      </c>
      <c r="E44" s="15">
        <f t="shared" si="0"/>
        <v>11099.989999999991</v>
      </c>
      <c r="F44" s="15">
        <v>289121.13</v>
      </c>
      <c r="G44" s="15">
        <v>289121.13</v>
      </c>
      <c r="H44" s="15">
        <f t="shared" si="1"/>
        <v>-278021.14</v>
      </c>
    </row>
    <row r="45" spans="1:8" x14ac:dyDescent="0.2">
      <c r="A45" s="49">
        <v>5200</v>
      </c>
      <c r="B45" s="11" t="s">
        <v>100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0</v>
      </c>
      <c r="D47" s="15">
        <v>1461800</v>
      </c>
      <c r="E47" s="15">
        <f t="shared" si="0"/>
        <v>1461800</v>
      </c>
      <c r="F47" s="15">
        <v>1460947</v>
      </c>
      <c r="G47" s="15">
        <v>1460947</v>
      </c>
      <c r="H47" s="15">
        <f t="shared" si="1"/>
        <v>853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380000</v>
      </c>
      <c r="D49" s="15">
        <v>-190000</v>
      </c>
      <c r="E49" s="15">
        <f t="shared" si="0"/>
        <v>190000</v>
      </c>
      <c r="F49" s="15">
        <v>134766.94</v>
      </c>
      <c r="G49" s="15">
        <v>134766.94</v>
      </c>
      <c r="H49" s="15">
        <f t="shared" si="1"/>
        <v>55233.06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66</v>
      </c>
      <c r="B53" s="7"/>
      <c r="C53" s="15">
        <f>SUM(C54:C56)</f>
        <v>8500000</v>
      </c>
      <c r="D53" s="15">
        <f>SUM(D54:D56)</f>
        <v>3527615.54</v>
      </c>
      <c r="E53" s="15">
        <f t="shared" si="0"/>
        <v>12027615.539999999</v>
      </c>
      <c r="F53" s="15">
        <f>SUM(F54:F56)</f>
        <v>10594237.82</v>
      </c>
      <c r="G53" s="15">
        <f>SUM(G54:G56)</f>
        <v>10594237.82</v>
      </c>
      <c r="H53" s="15">
        <f t="shared" si="1"/>
        <v>1433377.7199999988</v>
      </c>
    </row>
    <row r="54" spans="1:8" x14ac:dyDescent="0.2">
      <c r="A54" s="49">
        <v>6100</v>
      </c>
      <c r="B54" s="11" t="s">
        <v>108</v>
      </c>
      <c r="C54" s="15">
        <v>0</v>
      </c>
      <c r="D54" s="15">
        <v>696852.23</v>
      </c>
      <c r="E54" s="15">
        <f t="shared" si="0"/>
        <v>696852.23</v>
      </c>
      <c r="F54" s="15">
        <v>970372.79</v>
      </c>
      <c r="G54" s="15">
        <v>970372.79</v>
      </c>
      <c r="H54" s="15">
        <f t="shared" si="1"/>
        <v>-273520.56000000006</v>
      </c>
    </row>
    <row r="55" spans="1:8" x14ac:dyDescent="0.2">
      <c r="A55" s="49">
        <v>6200</v>
      </c>
      <c r="B55" s="11" t="s">
        <v>109</v>
      </c>
      <c r="C55" s="15">
        <v>8500000</v>
      </c>
      <c r="D55" s="15">
        <v>2830763.31</v>
      </c>
      <c r="E55" s="15">
        <f t="shared" si="0"/>
        <v>11330763.310000001</v>
      </c>
      <c r="F55" s="15">
        <v>9623865.0299999993</v>
      </c>
      <c r="G55" s="15">
        <v>9623865.0299999993</v>
      </c>
      <c r="H55" s="15">
        <f t="shared" si="1"/>
        <v>1706898.2800000012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47043003.880000003</v>
      </c>
      <c r="D77" s="17">
        <f t="shared" si="4"/>
        <v>11204599.16</v>
      </c>
      <c r="E77" s="17">
        <f t="shared" si="4"/>
        <v>58247603.039999999</v>
      </c>
      <c r="F77" s="17">
        <f t="shared" si="4"/>
        <v>55377292.289999999</v>
      </c>
      <c r="G77" s="17">
        <f t="shared" si="4"/>
        <v>53779098.230000004</v>
      </c>
      <c r="H77" s="17">
        <f t="shared" si="4"/>
        <v>2870310.7499999953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37958003.880000003</v>
      </c>
      <c r="D6" s="50">
        <v>6599083.6299999999</v>
      </c>
      <c r="E6" s="50">
        <f>C6+D6</f>
        <v>44557087.510000005</v>
      </c>
      <c r="F6" s="50">
        <v>42898219.399999999</v>
      </c>
      <c r="G6" s="50">
        <v>41300025.340000004</v>
      </c>
      <c r="H6" s="50">
        <f>E6-F6</f>
        <v>1658868.1100000069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9085000</v>
      </c>
      <c r="D8" s="50">
        <v>4605515.53</v>
      </c>
      <c r="E8" s="50">
        <f>C8+D8</f>
        <v>13690515.530000001</v>
      </c>
      <c r="F8" s="50">
        <v>12479072.890000001</v>
      </c>
      <c r="G8" s="50">
        <v>12479072.890000001</v>
      </c>
      <c r="H8" s="50">
        <f>E8-F8</f>
        <v>1211442.6400000006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47043003.880000003</v>
      </c>
      <c r="D16" s="17">
        <f>SUM(D6+D8+D10+D12+D14)</f>
        <v>11204599.16</v>
      </c>
      <c r="E16" s="17">
        <f>SUM(E6+E8+E10+E12+E14)</f>
        <v>58247603.040000007</v>
      </c>
      <c r="F16" s="17">
        <f t="shared" ref="F16:H16" si="0">SUM(F6+F8+F10+F12+F14)</f>
        <v>55377292.289999999</v>
      </c>
      <c r="G16" s="17">
        <f t="shared" si="0"/>
        <v>53779098.230000004</v>
      </c>
      <c r="H16" s="17">
        <f t="shared" si="0"/>
        <v>2870310.7500000075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workbookViewId="0">
      <selection activeCell="A15" sqref="A15:J15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139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2044870.38</v>
      </c>
      <c r="D7" s="15">
        <v>325399.24</v>
      </c>
      <c r="E7" s="15">
        <f>C7+D7</f>
        <v>2370269.62</v>
      </c>
      <c r="F7" s="15">
        <v>2455513.9700000002</v>
      </c>
      <c r="G7" s="15">
        <v>2449634.58</v>
      </c>
      <c r="H7" s="15">
        <f>E7-F7</f>
        <v>-85244.350000000093</v>
      </c>
    </row>
    <row r="8" spans="1:8" x14ac:dyDescent="0.2">
      <c r="A8" s="4" t="s">
        <v>131</v>
      </c>
      <c r="B8" s="22"/>
      <c r="C8" s="15">
        <v>890348.13</v>
      </c>
      <c r="D8" s="15">
        <v>-189229.87</v>
      </c>
      <c r="E8" s="15">
        <f t="shared" ref="E8:E13" si="0">C8+D8</f>
        <v>701118.26</v>
      </c>
      <c r="F8" s="15">
        <v>752387.84</v>
      </c>
      <c r="G8" s="15">
        <v>746688.09</v>
      </c>
      <c r="H8" s="15">
        <f t="shared" ref="H8:H13" si="1">E8-F8</f>
        <v>-51269.579999999958</v>
      </c>
    </row>
    <row r="9" spans="1:8" x14ac:dyDescent="0.2">
      <c r="A9" s="4" t="s">
        <v>132</v>
      </c>
      <c r="B9" s="22"/>
      <c r="C9" s="15">
        <v>4117220.35</v>
      </c>
      <c r="D9" s="15">
        <v>582786.6</v>
      </c>
      <c r="E9" s="15">
        <f t="shared" si="0"/>
        <v>4700006.95</v>
      </c>
      <c r="F9" s="15">
        <v>4619717.59</v>
      </c>
      <c r="G9" s="15">
        <v>4595899.91</v>
      </c>
      <c r="H9" s="15">
        <f t="shared" si="1"/>
        <v>80289.360000000335</v>
      </c>
    </row>
    <row r="10" spans="1:8" x14ac:dyDescent="0.2">
      <c r="A10" s="4" t="s">
        <v>133</v>
      </c>
      <c r="B10" s="22"/>
      <c r="C10" s="15">
        <v>5485369.9400000004</v>
      </c>
      <c r="D10" s="15">
        <v>-94942.55</v>
      </c>
      <c r="E10" s="15">
        <f t="shared" si="0"/>
        <v>5390427.3900000006</v>
      </c>
      <c r="F10" s="15">
        <v>5970283.54</v>
      </c>
      <c r="G10" s="15">
        <v>5923038.5</v>
      </c>
      <c r="H10" s="15">
        <f t="shared" si="1"/>
        <v>-579856.14999999944</v>
      </c>
    </row>
    <row r="11" spans="1:8" x14ac:dyDescent="0.2">
      <c r="A11" s="4" t="s">
        <v>134</v>
      </c>
      <c r="B11" s="22"/>
      <c r="C11" s="15">
        <v>1576064.94</v>
      </c>
      <c r="D11" s="15">
        <v>189804.04</v>
      </c>
      <c r="E11" s="15">
        <f t="shared" si="0"/>
        <v>1765868.98</v>
      </c>
      <c r="F11" s="15">
        <v>1589622.89</v>
      </c>
      <c r="G11" s="15">
        <v>1582972.72</v>
      </c>
      <c r="H11" s="15">
        <f t="shared" si="1"/>
        <v>176246.09000000008</v>
      </c>
    </row>
    <row r="12" spans="1:8" x14ac:dyDescent="0.2">
      <c r="A12" s="4" t="s">
        <v>135</v>
      </c>
      <c r="B12" s="22"/>
      <c r="C12" s="15">
        <v>6507384.0999999996</v>
      </c>
      <c r="D12" s="15">
        <v>1475190.92</v>
      </c>
      <c r="E12" s="15">
        <f t="shared" si="0"/>
        <v>7982575.0199999996</v>
      </c>
      <c r="F12" s="15">
        <v>9213474.4900000002</v>
      </c>
      <c r="G12" s="15">
        <v>9199897.3900000006</v>
      </c>
      <c r="H12" s="15">
        <f t="shared" si="1"/>
        <v>-1230899.4700000007</v>
      </c>
    </row>
    <row r="13" spans="1:8" x14ac:dyDescent="0.2">
      <c r="A13" s="4" t="s">
        <v>136</v>
      </c>
      <c r="B13" s="22"/>
      <c r="C13" s="15">
        <v>3660412.02</v>
      </c>
      <c r="D13" s="15">
        <v>4948233.04</v>
      </c>
      <c r="E13" s="15">
        <f t="shared" si="0"/>
        <v>8608645.0600000005</v>
      </c>
      <c r="F13" s="15">
        <v>7463448.7199999997</v>
      </c>
      <c r="G13" s="15">
        <v>7460248.4500000002</v>
      </c>
      <c r="H13" s="15">
        <f t="shared" si="1"/>
        <v>1145196.3400000008</v>
      </c>
    </row>
    <row r="14" spans="1:8" x14ac:dyDescent="0.2">
      <c r="A14" s="4" t="s">
        <v>137</v>
      </c>
      <c r="B14" s="22"/>
      <c r="C14" s="15">
        <v>18807795.98</v>
      </c>
      <c r="D14" s="15">
        <v>4083772.29</v>
      </c>
      <c r="E14" s="15">
        <f t="shared" ref="E14" si="2">C14+D14</f>
        <v>22891568.27</v>
      </c>
      <c r="F14" s="15">
        <v>20246347.399999999</v>
      </c>
      <c r="G14" s="15">
        <v>18759236.18</v>
      </c>
      <c r="H14" s="15">
        <f t="shared" ref="H14" si="3">E14-F14</f>
        <v>2645220.870000001</v>
      </c>
    </row>
    <row r="15" spans="1:8" x14ac:dyDescent="0.2">
      <c r="A15" s="4" t="s">
        <v>138</v>
      </c>
      <c r="B15" s="22"/>
      <c r="C15" s="15">
        <v>3953538.04</v>
      </c>
      <c r="D15" s="15">
        <v>-116414.55</v>
      </c>
      <c r="E15" s="15">
        <f t="shared" ref="E15" si="4">C15+D15</f>
        <v>3837123.49</v>
      </c>
      <c r="F15" s="15">
        <v>3066495.85</v>
      </c>
      <c r="G15" s="15">
        <v>3061482.41</v>
      </c>
      <c r="H15" s="15">
        <f t="shared" ref="H15" si="5">E15-F15</f>
        <v>770627.64000000013</v>
      </c>
    </row>
    <row r="16" spans="1:8" x14ac:dyDescent="0.2">
      <c r="A16" s="4"/>
      <c r="B16" s="22"/>
      <c r="C16" s="15"/>
      <c r="D16" s="15"/>
      <c r="E16" s="15"/>
      <c r="F16" s="15"/>
      <c r="G16" s="15"/>
      <c r="H16" s="15"/>
    </row>
    <row r="17" spans="1:8" x14ac:dyDescent="0.2">
      <c r="A17" s="4"/>
      <c r="B17" s="25"/>
      <c r="C17" s="16"/>
      <c r="D17" s="16"/>
      <c r="E17" s="16"/>
      <c r="F17" s="16"/>
      <c r="G17" s="16"/>
      <c r="H17" s="16"/>
    </row>
    <row r="18" spans="1:8" x14ac:dyDescent="0.2">
      <c r="A18" s="26"/>
      <c r="B18" s="47" t="s">
        <v>53</v>
      </c>
      <c r="C18" s="23">
        <f t="shared" ref="C18:H18" si="6">SUM(C7:C17)</f>
        <v>47043003.880000003</v>
      </c>
      <c r="D18" s="23">
        <f t="shared" si="6"/>
        <v>11204599.16</v>
      </c>
      <c r="E18" s="23">
        <f t="shared" si="6"/>
        <v>58247603.039999999</v>
      </c>
      <c r="F18" s="23">
        <f t="shared" si="6"/>
        <v>55377292.289999999</v>
      </c>
      <c r="G18" s="23">
        <f t="shared" si="6"/>
        <v>53779098.230000004</v>
      </c>
      <c r="H18" s="23">
        <f t="shared" si="6"/>
        <v>2870310.7500000023</v>
      </c>
    </row>
    <row r="21" spans="1:8" ht="45" customHeight="1" x14ac:dyDescent="0.2">
      <c r="A21" s="52" t="s">
        <v>140</v>
      </c>
      <c r="B21" s="53"/>
      <c r="C21" s="53"/>
      <c r="D21" s="53"/>
      <c r="E21" s="53"/>
      <c r="F21" s="53"/>
      <c r="G21" s="53"/>
      <c r="H21" s="54"/>
    </row>
    <row r="23" spans="1:8" x14ac:dyDescent="0.2">
      <c r="A23" s="57" t="s">
        <v>54</v>
      </c>
      <c r="B23" s="58"/>
      <c r="C23" s="52" t="s">
        <v>60</v>
      </c>
      <c r="D23" s="53"/>
      <c r="E23" s="53"/>
      <c r="F23" s="53"/>
      <c r="G23" s="54"/>
      <c r="H23" s="55" t="s">
        <v>59</v>
      </c>
    </row>
    <row r="24" spans="1:8" ht="22.5" x14ac:dyDescent="0.2">
      <c r="A24" s="59"/>
      <c r="B24" s="60"/>
      <c r="C24" s="9" t="s">
        <v>55</v>
      </c>
      <c r="D24" s="9" t="s">
        <v>125</v>
      </c>
      <c r="E24" s="9" t="s">
        <v>56</v>
      </c>
      <c r="F24" s="9" t="s">
        <v>57</v>
      </c>
      <c r="G24" s="9" t="s">
        <v>58</v>
      </c>
      <c r="H24" s="56"/>
    </row>
    <row r="25" spans="1:8" x14ac:dyDescent="0.2">
      <c r="A25" s="61"/>
      <c r="B25" s="62"/>
      <c r="C25" s="10">
        <v>1</v>
      </c>
      <c r="D25" s="10">
        <v>2</v>
      </c>
      <c r="E25" s="10" t="s">
        <v>126</v>
      </c>
      <c r="F25" s="10">
        <v>4</v>
      </c>
      <c r="G25" s="10">
        <v>5</v>
      </c>
      <c r="H25" s="10" t="s">
        <v>127</v>
      </c>
    </row>
    <row r="26" spans="1:8" x14ac:dyDescent="0.2">
      <c r="A26" s="28"/>
      <c r="B26" s="29"/>
      <c r="C26" s="33"/>
      <c r="D26" s="33"/>
      <c r="E26" s="33"/>
      <c r="F26" s="33"/>
      <c r="G26" s="33"/>
      <c r="H26" s="33"/>
    </row>
    <row r="27" spans="1:8" x14ac:dyDescent="0.2">
      <c r="A27" s="4" t="s">
        <v>8</v>
      </c>
      <c r="B27" s="2"/>
      <c r="C27" s="34">
        <v>0</v>
      </c>
      <c r="D27" s="34">
        <v>0</v>
      </c>
      <c r="E27" s="34">
        <f>C27+D27</f>
        <v>0</v>
      </c>
      <c r="F27" s="34">
        <v>0</v>
      </c>
      <c r="G27" s="34">
        <v>0</v>
      </c>
      <c r="H27" s="34">
        <f>E27-F27</f>
        <v>0</v>
      </c>
    </row>
    <row r="28" spans="1:8" x14ac:dyDescent="0.2">
      <c r="A28" s="4" t="s">
        <v>9</v>
      </c>
      <c r="B28" s="2"/>
      <c r="C28" s="34">
        <v>0</v>
      </c>
      <c r="D28" s="34">
        <v>0</v>
      </c>
      <c r="E28" s="34">
        <f t="shared" ref="E28:E30" si="7">C28+D28</f>
        <v>0</v>
      </c>
      <c r="F28" s="34">
        <v>0</v>
      </c>
      <c r="G28" s="34">
        <v>0</v>
      </c>
      <c r="H28" s="34">
        <f t="shared" ref="H28:H30" si="8">E28-F28</f>
        <v>0</v>
      </c>
    </row>
    <row r="29" spans="1:8" x14ac:dyDescent="0.2">
      <c r="A29" s="4" t="s">
        <v>10</v>
      </c>
      <c r="B29" s="2"/>
      <c r="C29" s="34">
        <v>0</v>
      </c>
      <c r="D29" s="34">
        <v>0</v>
      </c>
      <c r="E29" s="34">
        <f t="shared" si="7"/>
        <v>0</v>
      </c>
      <c r="F29" s="34">
        <v>0</v>
      </c>
      <c r="G29" s="34">
        <v>0</v>
      </c>
      <c r="H29" s="34">
        <f t="shared" si="8"/>
        <v>0</v>
      </c>
    </row>
    <row r="30" spans="1:8" x14ac:dyDescent="0.2">
      <c r="A30" s="4" t="s">
        <v>11</v>
      </c>
      <c r="B30" s="2"/>
      <c r="C30" s="34">
        <v>0</v>
      </c>
      <c r="D30" s="34">
        <v>0</v>
      </c>
      <c r="E30" s="34">
        <f t="shared" si="7"/>
        <v>0</v>
      </c>
      <c r="F30" s="34">
        <v>0</v>
      </c>
      <c r="G30" s="34">
        <v>0</v>
      </c>
      <c r="H30" s="34">
        <f t="shared" si="8"/>
        <v>0</v>
      </c>
    </row>
    <row r="31" spans="1:8" x14ac:dyDescent="0.2">
      <c r="A31" s="4"/>
      <c r="B31" s="2"/>
      <c r="C31" s="35"/>
      <c r="D31" s="35"/>
      <c r="E31" s="35"/>
      <c r="F31" s="35"/>
      <c r="G31" s="35"/>
      <c r="H31" s="35"/>
    </row>
    <row r="32" spans="1:8" x14ac:dyDescent="0.2">
      <c r="A32" s="26"/>
      <c r="B32" s="47" t="s">
        <v>53</v>
      </c>
      <c r="C32" s="23">
        <f>SUM(C27:C31)</f>
        <v>0</v>
      </c>
      <c r="D32" s="23">
        <f>SUM(D27:D31)</f>
        <v>0</v>
      </c>
      <c r="E32" s="23">
        <f>SUM(E27:E30)</f>
        <v>0</v>
      </c>
      <c r="F32" s="23">
        <f>SUM(F27:F30)</f>
        <v>0</v>
      </c>
      <c r="G32" s="23">
        <f>SUM(G27:G30)</f>
        <v>0</v>
      </c>
      <c r="H32" s="23">
        <f>SUM(H27:H30)</f>
        <v>0</v>
      </c>
    </row>
    <row r="35" spans="1:8" ht="45" customHeight="1" x14ac:dyDescent="0.2">
      <c r="A35" s="52" t="s">
        <v>141</v>
      </c>
      <c r="B35" s="53"/>
      <c r="C35" s="53"/>
      <c r="D35" s="53"/>
      <c r="E35" s="53"/>
      <c r="F35" s="53"/>
      <c r="G35" s="53"/>
      <c r="H35" s="54"/>
    </row>
    <row r="36" spans="1:8" x14ac:dyDescent="0.2">
      <c r="A36" s="57" t="s">
        <v>54</v>
      </c>
      <c r="B36" s="58"/>
      <c r="C36" s="52" t="s">
        <v>60</v>
      </c>
      <c r="D36" s="53"/>
      <c r="E36" s="53"/>
      <c r="F36" s="53"/>
      <c r="G36" s="54"/>
      <c r="H36" s="55" t="s">
        <v>59</v>
      </c>
    </row>
    <row r="37" spans="1:8" ht="22.5" x14ac:dyDescent="0.2">
      <c r="A37" s="59"/>
      <c r="B37" s="60"/>
      <c r="C37" s="9" t="s">
        <v>55</v>
      </c>
      <c r="D37" s="9" t="s">
        <v>125</v>
      </c>
      <c r="E37" s="9" t="s">
        <v>56</v>
      </c>
      <c r="F37" s="9" t="s">
        <v>57</v>
      </c>
      <c r="G37" s="9" t="s">
        <v>58</v>
      </c>
      <c r="H37" s="56"/>
    </row>
    <row r="38" spans="1:8" x14ac:dyDescent="0.2">
      <c r="A38" s="61"/>
      <c r="B38" s="62"/>
      <c r="C38" s="10">
        <v>1</v>
      </c>
      <c r="D38" s="10">
        <v>2</v>
      </c>
      <c r="E38" s="10" t="s">
        <v>126</v>
      </c>
      <c r="F38" s="10">
        <v>4</v>
      </c>
      <c r="G38" s="10">
        <v>5</v>
      </c>
      <c r="H38" s="10" t="s">
        <v>127</v>
      </c>
    </row>
    <row r="39" spans="1:8" x14ac:dyDescent="0.2">
      <c r="A39" s="28"/>
      <c r="B39" s="29"/>
      <c r="C39" s="33"/>
      <c r="D39" s="33"/>
      <c r="E39" s="33"/>
      <c r="F39" s="33"/>
      <c r="G39" s="33"/>
      <c r="H39" s="33"/>
    </row>
    <row r="40" spans="1:8" ht="22.5" x14ac:dyDescent="0.2">
      <c r="A40" s="4"/>
      <c r="B40" s="31" t="s">
        <v>13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x14ac:dyDescent="0.2">
      <c r="A42" s="4"/>
      <c r="B42" s="31" t="s">
        <v>12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14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26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27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2.5" x14ac:dyDescent="0.2">
      <c r="A50" s="4"/>
      <c r="B50" s="31" t="s">
        <v>34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4"/>
      <c r="B51" s="31"/>
      <c r="C51" s="34"/>
      <c r="D51" s="34"/>
      <c r="E51" s="34"/>
      <c r="F51" s="34"/>
      <c r="G51" s="34"/>
      <c r="H51" s="34"/>
    </row>
    <row r="52" spans="1:8" x14ac:dyDescent="0.2">
      <c r="A52" s="4"/>
      <c r="B52" s="31" t="s">
        <v>15</v>
      </c>
      <c r="C52" s="34">
        <v>0</v>
      </c>
      <c r="D52" s="34">
        <v>0</v>
      </c>
      <c r="E52" s="34">
        <f>C52+D52</f>
        <v>0</v>
      </c>
      <c r="F52" s="34">
        <v>0</v>
      </c>
      <c r="G52" s="34">
        <v>0</v>
      </c>
      <c r="H52" s="34">
        <f>E52-F52</f>
        <v>0</v>
      </c>
    </row>
    <row r="53" spans="1:8" x14ac:dyDescent="0.2">
      <c r="A53" s="30"/>
      <c r="B53" s="32"/>
      <c r="C53" s="35"/>
      <c r="D53" s="35"/>
      <c r="E53" s="35"/>
      <c r="F53" s="35"/>
      <c r="G53" s="35"/>
      <c r="H53" s="35"/>
    </row>
    <row r="54" spans="1:8" x14ac:dyDescent="0.2">
      <c r="A54" s="26"/>
      <c r="B54" s="47" t="s">
        <v>53</v>
      </c>
      <c r="C54" s="23">
        <f t="shared" ref="C54:H54" si="9">SUM(C40:C52)</f>
        <v>0</v>
      </c>
      <c r="D54" s="23">
        <f t="shared" si="9"/>
        <v>0</v>
      </c>
      <c r="E54" s="23">
        <f t="shared" si="9"/>
        <v>0</v>
      </c>
      <c r="F54" s="23">
        <f t="shared" si="9"/>
        <v>0</v>
      </c>
      <c r="G54" s="23">
        <f t="shared" si="9"/>
        <v>0</v>
      </c>
      <c r="H54" s="23">
        <f t="shared" si="9"/>
        <v>0</v>
      </c>
    </row>
  </sheetData>
  <sheetProtection formatCells="0" formatColumns="0" formatRows="0" insertRows="0" deleteRows="0" autoFilter="0"/>
  <mergeCells count="12">
    <mergeCell ref="A1:H1"/>
    <mergeCell ref="A3:B5"/>
    <mergeCell ref="A21:H21"/>
    <mergeCell ref="A23:B25"/>
    <mergeCell ref="C3:G3"/>
    <mergeCell ref="H3:H4"/>
    <mergeCell ref="A35:H35"/>
    <mergeCell ref="A36:B38"/>
    <mergeCell ref="C36:G36"/>
    <mergeCell ref="H36:H37"/>
    <mergeCell ref="C23:G23"/>
    <mergeCell ref="H23:H2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142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890348.13</v>
      </c>
      <c r="D6" s="15">
        <f t="shared" si="0"/>
        <v>-177675.99</v>
      </c>
      <c r="E6" s="15">
        <f t="shared" si="0"/>
        <v>712672.14</v>
      </c>
      <c r="F6" s="15">
        <f t="shared" si="0"/>
        <v>752387.84</v>
      </c>
      <c r="G6" s="15">
        <f t="shared" si="0"/>
        <v>746688.09</v>
      </c>
      <c r="H6" s="15">
        <f t="shared" si="0"/>
        <v>-39715.699999999953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890348.13</v>
      </c>
      <c r="D14" s="15">
        <v>-177675.99</v>
      </c>
      <c r="E14" s="15">
        <f t="shared" si="1"/>
        <v>712672.14</v>
      </c>
      <c r="F14" s="15">
        <v>752387.84</v>
      </c>
      <c r="G14" s="15">
        <v>746688.09</v>
      </c>
      <c r="H14" s="15">
        <f t="shared" si="2"/>
        <v>-39715.699999999953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46152655.75</v>
      </c>
      <c r="D16" s="15">
        <f t="shared" si="3"/>
        <v>11382275.15</v>
      </c>
      <c r="E16" s="15">
        <f t="shared" si="3"/>
        <v>57534930.900000006</v>
      </c>
      <c r="F16" s="15">
        <f t="shared" si="3"/>
        <v>54624904.450000003</v>
      </c>
      <c r="G16" s="15">
        <f t="shared" si="3"/>
        <v>53032410.140000001</v>
      </c>
      <c r="H16" s="15">
        <f t="shared" si="3"/>
        <v>2910026.4499999993</v>
      </c>
    </row>
    <row r="17" spans="1:8" x14ac:dyDescent="0.2">
      <c r="A17" s="38"/>
      <c r="B17" s="42" t="s">
        <v>45</v>
      </c>
      <c r="C17" s="15">
        <v>23358382.809999999</v>
      </c>
      <c r="D17" s="15">
        <v>736438.17</v>
      </c>
      <c r="E17" s="15">
        <f>C17+D17</f>
        <v>24094820.98</v>
      </c>
      <c r="F17" s="15">
        <v>25325485.440000001</v>
      </c>
      <c r="G17" s="15">
        <v>25229952.789999999</v>
      </c>
      <c r="H17" s="15">
        <f t="shared" ref="H17:H23" si="4">E17-F17</f>
        <v>-1230664.4600000009</v>
      </c>
    </row>
    <row r="18" spans="1:8" x14ac:dyDescent="0.2">
      <c r="A18" s="38"/>
      <c r="B18" s="42" t="s">
        <v>28</v>
      </c>
      <c r="C18" s="15">
        <v>22794272.940000001</v>
      </c>
      <c r="D18" s="15">
        <v>10645836.98</v>
      </c>
      <c r="E18" s="15">
        <f t="shared" ref="E18:E23" si="5">C18+D18</f>
        <v>33440109.920000002</v>
      </c>
      <c r="F18" s="15">
        <v>29299419.010000002</v>
      </c>
      <c r="G18" s="15">
        <v>27802457.350000001</v>
      </c>
      <c r="H18" s="15">
        <f t="shared" si="4"/>
        <v>4140690.91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47043003.880000003</v>
      </c>
      <c r="D42" s="23">
        <f t="shared" si="12"/>
        <v>11204599.16</v>
      </c>
      <c r="E42" s="23">
        <f t="shared" si="12"/>
        <v>58247603.040000007</v>
      </c>
      <c r="F42" s="23">
        <f t="shared" si="12"/>
        <v>55377292.290000007</v>
      </c>
      <c r="G42" s="23">
        <f t="shared" si="12"/>
        <v>53779098.230000004</v>
      </c>
      <c r="H42" s="23">
        <f t="shared" si="12"/>
        <v>2870310.7499999991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2018-03-08T21:21:25Z</cp:lastPrinted>
  <dcterms:created xsi:type="dcterms:W3CDTF">2014-02-10T03:37:14Z</dcterms:created>
  <dcterms:modified xsi:type="dcterms:W3CDTF">2019-01-24T20:57:53Z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