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trimestre 2018 IF\"/>
    </mc:Choice>
  </mc:AlternateContent>
  <bookViews>
    <workbookView xWindow="0" yWindow="0" windowWidth="24000" windowHeight="9735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</workbook>
</file>

<file path=xl/calcChain.xml><?xml version="1.0" encoding="utf-8"?>
<calcChain xmlns="http://schemas.openxmlformats.org/spreadsheetml/2006/main">
  <c r="G42" i="4" l="1"/>
  <c r="F42" i="4"/>
  <c r="G35" i="4"/>
  <c r="F35" i="4"/>
  <c r="G30" i="4"/>
  <c r="F30" i="4"/>
  <c r="G46" i="4" l="1"/>
  <c r="F46" i="4"/>
  <c r="G24" i="4"/>
  <c r="F24" i="4"/>
  <c r="G14" i="4"/>
  <c r="F14" i="4"/>
  <c r="C27" i="4"/>
  <c r="B27" i="4"/>
  <c r="C13" i="4"/>
  <c r="B13" i="4"/>
  <c r="F26" i="4" l="1"/>
  <c r="F48" i="4" s="1"/>
  <c r="G26" i="4"/>
  <c r="G48" i="4" s="1"/>
  <c r="B29" i="4"/>
  <c r="C29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<sst xmlns="http://schemas.openxmlformats.org/spreadsheetml/2006/main" count="60" uniqueCount="60">
  <si>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</si>
  <si>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</si>
  <si>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</si>
  <si>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</si>
  <si>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</si>
  <si>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</si>
  <si>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</si>
  <si>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</si>
  <si>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</si>
  <si>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</si>
  <si>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</si>
  <si>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</si>
  <si>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</si>
  <si>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</si>
  <si>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</si>
  <si>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</si>
  <si>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</si>
  <si>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</si>
  <si>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</si>
  <si>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</si>
  <si>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</si>
  <si>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</si>
  <si>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</si>
  <si>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</si>
  <si>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</si>
  <si>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</si>
  <si>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</si>
  <si>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</si>
  <si>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</si>
  <si>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</si>
  <si>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</si>
  <si>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</si>
  <si>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</si>
  <si>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</si>
  <si>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</si>
  <si>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</si>
  <si>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</si>
  <si>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</si>
  <si>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</si>
  <si>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</si>
  <si>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</si>
  <si>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</si>
  <si>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</si>
  <si>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</si>
  <si>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</si>
  <si>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</si>
  <si>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</si>
  <si>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</si>
  <si>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</si>
  <si>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</si>
  <si>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</si>
  <si>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</si>
  <si>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</si>
  <si>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</si>
  <si>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</si>
  <si>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</si>
  <si>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</si>
  <si>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</si>
  <si>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</si>
  <si>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de Situación Financiera
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</si>
</sst>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59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39">
        <v>2018</v>
      </c>
      <c r="C2" s="39">
        <v>2017</v>
      </c>
      <c r="D2" s="19"/>
      <c r="E2" s="18" t="s">
        <v>1</v>
      </c>
      <c r="F2" s="39">
        <v>2018</v>
      </c>
      <c r="G2" s="40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2716336.94</v>
      </c>
      <c r="C5" s="12">
        <v>9826626.3599999994</v>
      </c>
      <c r="D5" s="17"/>
      <c r="E5" s="11" t="s">
        <v>41</v>
      </c>
      <c r="F5" s="12">
        <v>10925832.98</v>
      </c>
      <c r="G5" s="5">
        <v>6559326.7000000002</v>
      </c>
    </row>
    <row r="6" spans="1:7" x14ac:dyDescent="0.2">
      <c r="A6" s="30" t="s">
        <v>28</v>
      </c>
      <c r="B6" s="12">
        <v>27577838.449999999</v>
      </c>
      <c r="C6" s="12">
        <v>24695064.93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1346851.07</v>
      </c>
      <c r="C7" s="12">
        <v>1811117.38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275407.78000000003</v>
      </c>
      <c r="C9" s="12">
        <v>275407.78000000003</v>
      </c>
      <c r="D9" s="17"/>
      <c r="E9" s="11" t="s">
        <v>43</v>
      </c>
      <c r="F9" s="12">
        <v>0</v>
      </c>
      <c r="G9" s="41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42598.28</v>
      </c>
      <c r="G12" s="5">
        <v>42598.28</v>
      </c>
    </row>
    <row r="13" spans="1:7" x14ac:dyDescent="0.2">
      <c r="A13" s="37" t="s">
        <v>5</v>
      </c>
      <c r="B13" s="10">
        <f>SUM(B5:B11)</f>
        <v>31916434.240000002</v>
      </c>
      <c r="C13" s="10">
        <f>SUM(C5:C11)</f>
        <v>36608216.450000003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42" t="s">
        <v>6</v>
      </c>
      <c r="F14" s="12">
        <f>SUM(F5:F12)</f>
        <v>10968431.26</v>
      </c>
      <c r="G14" s="5">
        <f>SUM(G5:G12)</f>
        <v>6601924.9800000004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32174973.510000002</v>
      </c>
      <c r="C18" s="12">
        <v>21580735.690000001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21182166.32</v>
      </c>
      <c r="C19" s="12">
        <v>19297331.25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1134149.58</v>
      </c>
      <c r="C20" s="12">
        <v>1134149.58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-2776848.29</v>
      </c>
      <c r="C21" s="12">
        <v>-2776848.29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1201990.03</v>
      </c>
      <c r="C22" s="12">
        <v>1201990.03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42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8" t="s">
        <v>57</v>
      </c>
      <c r="F26" s="10">
        <f>SUM(F24+F14)</f>
        <v>10968431.26</v>
      </c>
      <c r="G26" s="6">
        <f>SUM(G14+G24)</f>
        <v>6601924.9800000004</v>
      </c>
    </row>
    <row r="27" spans="1:7" x14ac:dyDescent="0.2">
      <c r="A27" s="37" t="s">
        <v>8</v>
      </c>
      <c r="B27" s="10">
        <f>SUM(B16:B23)+B25</f>
        <v>52916431.149999999</v>
      </c>
      <c r="C27" s="10">
        <f>SUM(C16:C23)+C25</f>
        <v>40437358.259999998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B13+B27</f>
        <v>84832865.390000001</v>
      </c>
      <c r="C29" s="10">
        <f>C13+C27</f>
        <v>77045574.710000008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8" t="s">
        <v>48</v>
      </c>
      <c r="F30" s="10">
        <f>SUM(F31:F33)</f>
        <v>44149969.130000003</v>
      </c>
      <c r="G30" s="6">
        <f>SUM(G31:G33)</f>
        <v>44149969.130000003</v>
      </c>
    </row>
    <row r="31" spans="1:7" x14ac:dyDescent="0.2">
      <c r="A31" s="31"/>
      <c r="B31" s="15"/>
      <c r="C31" s="15"/>
      <c r="D31" s="17"/>
      <c r="E31" s="11" t="s">
        <v>2</v>
      </c>
      <c r="F31" s="12">
        <v>40196256.700000003</v>
      </c>
      <c r="G31" s="5">
        <v>40196256.700000003</v>
      </c>
    </row>
    <row r="32" spans="1:7" x14ac:dyDescent="0.2">
      <c r="A32" s="31"/>
      <c r="B32" s="15"/>
      <c r="C32" s="15"/>
      <c r="D32" s="17"/>
      <c r="E32" s="11" t="s">
        <v>18</v>
      </c>
      <c r="F32" s="12">
        <v>3953712.43</v>
      </c>
      <c r="G32" s="5">
        <v>3953712.43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8" t="s">
        <v>50</v>
      </c>
      <c r="F35" s="10">
        <f>SUM(F36:F40)</f>
        <v>29544442.18</v>
      </c>
      <c r="G35" s="6">
        <f>SUM(G36:G40)</f>
        <v>26293680.600000001</v>
      </c>
    </row>
    <row r="36" spans="1:7" x14ac:dyDescent="0.2">
      <c r="A36" s="31"/>
      <c r="B36" s="15"/>
      <c r="C36" s="15"/>
      <c r="D36" s="17"/>
      <c r="E36" s="11" t="s">
        <v>52</v>
      </c>
      <c r="F36" s="12">
        <v>3420813.1</v>
      </c>
      <c r="G36" s="5">
        <v>7391615.5499999998</v>
      </c>
    </row>
    <row r="37" spans="1:7" x14ac:dyDescent="0.2">
      <c r="A37" s="31"/>
      <c r="B37" s="15"/>
      <c r="C37" s="15"/>
      <c r="D37" s="17"/>
      <c r="E37" s="11" t="s">
        <v>19</v>
      </c>
      <c r="F37" s="12">
        <v>26123629.079999998</v>
      </c>
      <c r="G37" s="5">
        <v>18902065.050000001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8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42" t="s">
        <v>55</v>
      </c>
      <c r="F46" s="12">
        <f>SUM(F42+F35+F30)</f>
        <v>73694411.310000002</v>
      </c>
      <c r="G46" s="5">
        <f>SUM(G42+G35+G30)</f>
        <v>70443649.730000004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8" t="s">
        <v>56</v>
      </c>
      <c r="F48" s="10">
        <f>F46+F26</f>
        <v>84662842.570000008</v>
      </c>
      <c r="G48" s="20">
        <f>G46+G26</f>
        <v>77045574.710000008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2.5" customHeight="1" x14ac:dyDescent="0.2">
      <c r="A50" s="46" t="s">
        <v>58</v>
      </c>
      <c r="B50" s="46"/>
      <c r="C50" s="46"/>
      <c r="D50" s="46"/>
      <c r="E50" s="46"/>
      <c r="F50" s="46"/>
      <c r="G50" s="46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2019-01-24T20:43:21Z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