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B6983C91-31CC-4498-A678-04ACA7E24FB7}" xr6:coauthVersionLast="46" xr6:coauthVersionMax="46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/>
  <c r="F54" i="4"/>
  <c r="D54" i="4"/>
  <c r="H42" i="4"/>
  <c r="E52" i="4"/>
  <c r="H52" i="4" s="1"/>
  <c r="E50" i="4"/>
  <c r="H50" i="4" s="1"/>
  <c r="E48" i="4"/>
  <c r="H48" i="4" s="1"/>
  <c r="E46" i="4"/>
  <c r="H46" i="4" s="1"/>
  <c r="E44" i="4"/>
  <c r="H44" i="4" s="1"/>
  <c r="E42" i="4"/>
  <c r="E40" i="4"/>
  <c r="H40" i="4" s="1"/>
  <c r="C54" i="4"/>
  <c r="G32" i="4"/>
  <c r="F32" i="4"/>
  <c r="E30" i="4"/>
  <c r="H30" i="4" s="1"/>
  <c r="E29" i="4"/>
  <c r="H29" i="4" s="1"/>
  <c r="E28" i="4"/>
  <c r="H28" i="4" s="1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54" i="4" l="1"/>
  <c r="H32" i="4"/>
  <c r="E32" i="4"/>
  <c r="E5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42" i="5" s="1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4" i="6"/>
  <c r="H51" i="6"/>
  <c r="H50" i="6"/>
  <c r="H47" i="6"/>
  <c r="H46" i="6"/>
  <c r="H42" i="6"/>
  <c r="H39" i="6"/>
  <c r="H38" i="6"/>
  <c r="H35" i="6"/>
  <c r="H19" i="6"/>
  <c r="H14" i="6"/>
  <c r="H11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H55" i="6" s="1"/>
  <c r="E54" i="6"/>
  <c r="E52" i="6"/>
  <c r="H52" i="6" s="1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E18" i="6"/>
  <c r="H18" i="6" s="1"/>
  <c r="E17" i="6"/>
  <c r="H17" i="6" s="1"/>
  <c r="E16" i="6"/>
  <c r="H16" i="6" s="1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C33" i="6"/>
  <c r="E33" i="6" s="1"/>
  <c r="C23" i="6"/>
  <c r="C13" i="6"/>
  <c r="C5" i="6"/>
  <c r="E16" i="8" l="1"/>
  <c r="E65" i="6"/>
  <c r="H65" i="6" s="1"/>
  <c r="E53" i="6"/>
  <c r="H53" i="6" s="1"/>
  <c r="E43" i="6"/>
  <c r="H43" i="6" s="1"/>
  <c r="H33" i="6"/>
  <c r="E23" i="6"/>
  <c r="H23" i="6" s="1"/>
  <c r="F77" i="6"/>
  <c r="E13" i="6"/>
  <c r="H13" i="6" s="1"/>
  <c r="H25" i="5"/>
  <c r="H16" i="5"/>
  <c r="G77" i="6"/>
  <c r="E36" i="5"/>
  <c r="C77" i="6"/>
  <c r="H6" i="8"/>
  <c r="H16" i="8" s="1"/>
  <c r="E6" i="5"/>
  <c r="H13" i="5"/>
  <c r="H6" i="5" s="1"/>
  <c r="H38" i="5"/>
  <c r="H36" i="5" s="1"/>
  <c r="D77" i="6"/>
  <c r="E5" i="6"/>
  <c r="D42" i="5"/>
  <c r="F42" i="5"/>
  <c r="G42" i="5"/>
  <c r="E25" i="5"/>
  <c r="E16" i="5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<sst xmlns="http://schemas.openxmlformats.org/spreadsheetml/2006/main" count="201" uniqueCount="143">
  <si>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</si>
  <si>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</si>
  <si>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</si>
  <si>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</si>
  <si>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</si>
  <si>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</si>
  <si>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</si>
  <si>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</si>
  <si>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</si>
  <si>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</si>
  <si>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</si>
  <si>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</si>
  <si>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</si>
  <si>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</si>
  <si>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</si>
  <si>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</si>
  <si>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</si>
  <si>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</si>
  <si>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</si>
  <si>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</si>
  <si>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</si>
  <si>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</si>
  <si>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</si>
  <si>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</si>
  <si>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</si>
  <si>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</si>
  <si>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</si>
  <si>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</si>
  <si>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</si>
  <si>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</si>
  <si>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</si>
  <si>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</si>
  <si>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</si>
  <si>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</si>
  <si>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</si>
  <si>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</si>
  <si>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</si>
  <si>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</si>
  <si>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</si>
  <si>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</si>
  <si>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</si>
  <si>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</si>
  <si>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</si>
  <si>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</si>
  <si>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</si>
  <si>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</si>
  <si>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</si>
  <si>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</si>
  <si>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</si>
  <si>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</si>
  <si>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</si>
  <si>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</si>
  <si>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</si>
  <si>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</si>
  <si>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</si>
  <si>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</si>
  <si>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</si>
  <si>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</si>
  <si>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</si>
  <si>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</si>
  <si>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</si>
  <si>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</si>
  <si>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</si>
  <si>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</si>
  <si>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</si>
  <si>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</si>
  <si>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</si>
  <si>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</si>
  <si>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</si>
  <si>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</si>
  <si>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</si>
  <si>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</si>
  <si>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</si>
  <si>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</si>
  <si>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</si>
  <si>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</si>
  <si>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</si>
  <si>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</si>
  <si>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</si>
  <si>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</si>
  <si>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</si>
  <si>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</si>
  <si>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</si>
  <si>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</si>
  <si>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</si>
  <si>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</si>
  <si>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</si>
  <si>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</si>
  <si>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</si>
  <si>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</si>
  <si>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</si>
  <si>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</si>
  <si>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</si>
  <si>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</si>
  <si>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</si>
  <si>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</si>
  <si>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</si>
  <si>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</si>
  <si>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</si>
  <si>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</si>
  <si>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</si>
  <si>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</si>
  <si>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</si>
  <si>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</si>
  <si>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</si>
  <si>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</si>
  <si>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</si>
  <si>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</si>
  <si>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</si>
  <si>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</si>
  <si>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</si>
  <si>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</si>
  <si>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</si>
  <si>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</si>
  <si>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</si>
  <si>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</si>
  <si>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</si>
  <si>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</si>
  <si>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</si>
  <si>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</si>
  <si>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</si>
  <si>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</si>
  <si>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</si>
  <si>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</si>
  <si>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</si>
  <si>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</si>
  <si>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</si>
  <si>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</si>
  <si>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ENERO AL 31 DE DICIEMBRE DEL 2020</t>
  </si>
  <si>
    <t>SISTEMA DE AGUA POTABLE Y ALCANTARILLADO MUNICIPAL DE VALLE DE SANTIAGO
ESTADO ANALÍTICO DEL EJERCICIO DEL PRESUPUESTO DE EGRESOS
CLASIFICACION ECÓNOMICA (POR TIPO DE GASTO)
DEL 1 ENERO AL 31 DE DICIEMBRE DEL 2020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</si>
  <si>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</si>
  <si>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</si>
  <si>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</si>
  <si>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</si>
  <si>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</si>
  <si>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</si>
  <si>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</si>
  <si>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</si>
  <si>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</si>
  <si>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ENERO AL 31 DE DICIEMBRE DEL 2020</t>
  </si>
  <si>
    <t>Gobierno (Federal/Estatal/Municipal) de SISTEMA DE AGUA POTABLE Y ALCANTARILLADO MUNICIPAL DE VALLE DE SANTIAGO
Estado Analítico del Ejercicio del Presupuesto de Egresos
Clasificación Administrativa
DEL 1 ENERO AL 31 DE DICIEMBRE DEL 2020</t>
  </si>
  <si>
    <t>Sector Paraestatal del Gobierno (Federal/Estatal/Municipal) de SISTEMA DE AGUA POTABLE Y ALCANTARILLADO MUNICIPAL DE VALLE DE SANTIAGO
Estado Analítico del Ejercicio del Presupuesto de Egresos
Clasificación Administrativa
DEL 1 ENERO AL 31 DE DICIEMBRE DEL 2020</t>
  </si>
  <si>
    <t>SISTEMA DE AGUA POTABLE Y ALCANTARILLADO MUNICIPAL DE VALLE DE SANTIAGO
ESTADO ANALÍTICO DEL EJERCICIO DEL PRESUPUESTO DE EGRESOS
CLASIFICACIÓN FUNCIONAL (FINALIDAD Y FUNCIÓN)
DEL 1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</si>
</sst>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24901039.619999997</v>
      </c>
      <c r="D5" s="14">
        <f>SUM(D6:D12)</f>
        <v>362771.08999999997</v>
      </c>
      <c r="E5" s="14">
        <f>C5+D5</f>
        <v>25263810.709999997</v>
      </c>
      <c r="F5" s="14">
        <f>SUM(F6:F12)</f>
        <v>23498507.309999999</v>
      </c>
      <c r="G5" s="14">
        <f>SUM(G6:G12)</f>
        <v>23225179.309999999</v>
      </c>
      <c r="H5" s="14">
        <f>E5-F5</f>
        <v>1765303.3999999985</v>
      </c>
    </row>
    <row r="6" spans="1:8" x14ac:dyDescent="0.2">
      <c r="A6" s="49">
        <v>1100</v>
      </c>
      <c r="B6" s="11" t="s">
        <v>70</v>
      </c>
      <c r="C6" s="15">
        <v>15806335.01</v>
      </c>
      <c r="D6" s="15">
        <v>-501363.83</v>
      </c>
      <c r="E6" s="15">
        <f t="shared" ref="E6:E69" si="0">C6+D6</f>
        <v>15304971.18</v>
      </c>
      <c r="F6" s="15">
        <v>14820437.640000001</v>
      </c>
      <c r="G6" s="15">
        <v>14820437.640000001</v>
      </c>
      <c r="H6" s="15">
        <f t="shared" ref="H6:H69" si="1">E6-F6</f>
        <v>484533.53999999911</v>
      </c>
    </row>
    <row r="7" spans="1:8" x14ac:dyDescent="0.2">
      <c r="A7" s="49">
        <v>1200</v>
      </c>
      <c r="B7" s="11" t="s">
        <v>71</v>
      </c>
      <c r="C7" s="15">
        <v>0</v>
      </c>
      <c r="D7" s="15">
        <v>60000</v>
      </c>
      <c r="E7" s="15">
        <f t="shared" si="0"/>
        <v>60000</v>
      </c>
      <c r="F7" s="15">
        <v>34392.769999999997</v>
      </c>
      <c r="G7" s="15">
        <v>34392.769999999997</v>
      </c>
      <c r="H7" s="15">
        <f t="shared" si="1"/>
        <v>25607.230000000003</v>
      </c>
    </row>
    <row r="8" spans="1:8" x14ac:dyDescent="0.2">
      <c r="A8" s="49">
        <v>1300</v>
      </c>
      <c r="B8" s="11" t="s">
        <v>72</v>
      </c>
      <c r="C8" s="15">
        <v>3810949.82</v>
      </c>
      <c r="D8" s="15">
        <v>203341.56</v>
      </c>
      <c r="E8" s="15">
        <f t="shared" si="0"/>
        <v>4014291.38</v>
      </c>
      <c r="F8" s="15">
        <v>3693615.27</v>
      </c>
      <c r="G8" s="15">
        <v>3693615.27</v>
      </c>
      <c r="H8" s="15">
        <f t="shared" si="1"/>
        <v>320676.10999999987</v>
      </c>
    </row>
    <row r="9" spans="1:8" x14ac:dyDescent="0.2">
      <c r="A9" s="49">
        <v>1400</v>
      </c>
      <c r="B9" s="11" t="s">
        <v>35</v>
      </c>
      <c r="C9" s="15">
        <v>4327394.79</v>
      </c>
      <c r="D9" s="15">
        <v>9975.7199999999993</v>
      </c>
      <c r="E9" s="15">
        <f t="shared" si="0"/>
        <v>4337370.51</v>
      </c>
      <c r="F9" s="15">
        <v>3475143.09</v>
      </c>
      <c r="G9" s="15">
        <v>3475143.09</v>
      </c>
      <c r="H9" s="15">
        <f t="shared" si="1"/>
        <v>862227.41999999993</v>
      </c>
    </row>
    <row r="10" spans="1:8" x14ac:dyDescent="0.2">
      <c r="A10" s="49">
        <v>1500</v>
      </c>
      <c r="B10" s="11" t="s">
        <v>73</v>
      </c>
      <c r="C10" s="15">
        <v>956360</v>
      </c>
      <c r="D10" s="15">
        <v>590817.64</v>
      </c>
      <c r="E10" s="15">
        <f t="shared" si="0"/>
        <v>1547177.6400000001</v>
      </c>
      <c r="F10" s="15">
        <v>1474918.54</v>
      </c>
      <c r="G10" s="15">
        <v>1201590.54</v>
      </c>
      <c r="H10" s="15">
        <f t="shared" si="1"/>
        <v>72259.100000000093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4740014.75</v>
      </c>
      <c r="D13" s="15">
        <f>SUM(D14:D22)</f>
        <v>525785.80000000005</v>
      </c>
      <c r="E13" s="15">
        <f t="shared" si="0"/>
        <v>5265800.55</v>
      </c>
      <c r="F13" s="15">
        <f>SUM(F14:F22)</f>
        <v>4264780.54</v>
      </c>
      <c r="G13" s="15">
        <f>SUM(G14:G22)</f>
        <v>3752896.5300000003</v>
      </c>
      <c r="H13" s="15">
        <f t="shared" si="1"/>
        <v>1001020.0099999998</v>
      </c>
    </row>
    <row r="14" spans="1:8" x14ac:dyDescent="0.2">
      <c r="A14" s="49">
        <v>2100</v>
      </c>
      <c r="B14" s="11" t="s">
        <v>75</v>
      </c>
      <c r="C14" s="15">
        <v>369693.86</v>
      </c>
      <c r="D14" s="15">
        <v>92038.22</v>
      </c>
      <c r="E14" s="15">
        <f t="shared" si="0"/>
        <v>461732.07999999996</v>
      </c>
      <c r="F14" s="15">
        <v>299418.61</v>
      </c>
      <c r="G14" s="15">
        <v>294212.61</v>
      </c>
      <c r="H14" s="15">
        <f t="shared" si="1"/>
        <v>162313.46999999997</v>
      </c>
    </row>
    <row r="15" spans="1:8" x14ac:dyDescent="0.2">
      <c r="A15" s="49">
        <v>2200</v>
      </c>
      <c r="B15" s="11" t="s">
        <v>76</v>
      </c>
      <c r="C15" s="15">
        <v>41500</v>
      </c>
      <c r="D15" s="15">
        <v>30000</v>
      </c>
      <c r="E15" s="15">
        <f t="shared" si="0"/>
        <v>71500</v>
      </c>
      <c r="F15" s="15">
        <v>41857.410000000003</v>
      </c>
      <c r="G15" s="15">
        <v>39859.43</v>
      </c>
      <c r="H15" s="15">
        <f t="shared" si="1"/>
        <v>29642.589999999997</v>
      </c>
    </row>
    <row r="16" spans="1:8" x14ac:dyDescent="0.2">
      <c r="A16" s="49">
        <v>2300</v>
      </c>
      <c r="B16" s="11" t="s">
        <v>77</v>
      </c>
      <c r="C16" s="15">
        <v>800000</v>
      </c>
      <c r="D16" s="15">
        <v>-157000</v>
      </c>
      <c r="E16" s="15">
        <f t="shared" si="0"/>
        <v>643000</v>
      </c>
      <c r="F16" s="15">
        <v>586170.30000000005</v>
      </c>
      <c r="G16" s="15">
        <v>586170.30000000005</v>
      </c>
      <c r="H16" s="15">
        <f t="shared" si="1"/>
        <v>56829.699999999953</v>
      </c>
    </row>
    <row r="17" spans="1:8" x14ac:dyDescent="0.2">
      <c r="A17" s="49">
        <v>2400</v>
      </c>
      <c r="B17" s="11" t="s">
        <v>78</v>
      </c>
      <c r="C17" s="15">
        <v>1353273.39</v>
      </c>
      <c r="D17" s="15">
        <v>136546.65</v>
      </c>
      <c r="E17" s="15">
        <f t="shared" si="0"/>
        <v>1489820.0399999998</v>
      </c>
      <c r="F17" s="15">
        <v>1214989.74</v>
      </c>
      <c r="G17" s="15">
        <v>1155749.71</v>
      </c>
      <c r="H17" s="15">
        <f t="shared" si="1"/>
        <v>274830.29999999981</v>
      </c>
    </row>
    <row r="18" spans="1:8" x14ac:dyDescent="0.2">
      <c r="A18" s="49">
        <v>2500</v>
      </c>
      <c r="B18" s="11" t="s">
        <v>79</v>
      </c>
      <c r="C18" s="15">
        <v>247165</v>
      </c>
      <c r="D18" s="15">
        <v>131138.20000000001</v>
      </c>
      <c r="E18" s="15">
        <f t="shared" si="0"/>
        <v>378303.2</v>
      </c>
      <c r="F18" s="15">
        <v>329235.84000000003</v>
      </c>
      <c r="G18" s="15">
        <v>329235.84000000003</v>
      </c>
      <c r="H18" s="15">
        <f t="shared" si="1"/>
        <v>49067.359999999986</v>
      </c>
    </row>
    <row r="19" spans="1:8" x14ac:dyDescent="0.2">
      <c r="A19" s="49">
        <v>2600</v>
      </c>
      <c r="B19" s="11" t="s">
        <v>80</v>
      </c>
      <c r="C19" s="15">
        <v>1178365</v>
      </c>
      <c r="D19" s="15">
        <v>-137500</v>
      </c>
      <c r="E19" s="15">
        <f t="shared" si="0"/>
        <v>1040865</v>
      </c>
      <c r="F19" s="15">
        <v>902495.5</v>
      </c>
      <c r="G19" s="15">
        <v>902495.5</v>
      </c>
      <c r="H19" s="15">
        <f t="shared" si="1"/>
        <v>138369.5</v>
      </c>
    </row>
    <row r="20" spans="1:8" x14ac:dyDescent="0.2">
      <c r="A20" s="49">
        <v>2700</v>
      </c>
      <c r="B20" s="11" t="s">
        <v>81</v>
      </c>
      <c r="C20" s="15">
        <v>415100</v>
      </c>
      <c r="D20" s="15">
        <v>-40771.550000000003</v>
      </c>
      <c r="E20" s="15">
        <f t="shared" si="0"/>
        <v>374328.45</v>
      </c>
      <c r="F20" s="15">
        <v>304427.06</v>
      </c>
      <c r="G20" s="15">
        <v>304427.06</v>
      </c>
      <c r="H20" s="15">
        <f t="shared" si="1"/>
        <v>69901.390000000014</v>
      </c>
    </row>
    <row r="21" spans="1:8" x14ac:dyDescent="0.2">
      <c r="A21" s="49">
        <v>2800</v>
      </c>
      <c r="B21" s="11" t="s">
        <v>82</v>
      </c>
      <c r="C21" s="15">
        <v>10350</v>
      </c>
      <c r="D21" s="15">
        <v>0</v>
      </c>
      <c r="E21" s="15">
        <f t="shared" si="0"/>
        <v>10350</v>
      </c>
      <c r="F21" s="15">
        <v>0</v>
      </c>
      <c r="G21" s="15">
        <v>0</v>
      </c>
      <c r="H21" s="15">
        <f t="shared" si="1"/>
        <v>10350</v>
      </c>
    </row>
    <row r="22" spans="1:8" x14ac:dyDescent="0.2">
      <c r="A22" s="49">
        <v>2900</v>
      </c>
      <c r="B22" s="11" t="s">
        <v>83</v>
      </c>
      <c r="C22" s="15">
        <v>324567.5</v>
      </c>
      <c r="D22" s="15">
        <v>471334.28</v>
      </c>
      <c r="E22" s="15">
        <f t="shared" si="0"/>
        <v>795901.78</v>
      </c>
      <c r="F22" s="15">
        <v>586186.07999999996</v>
      </c>
      <c r="G22" s="15">
        <v>140746.07999999999</v>
      </c>
      <c r="H22" s="15">
        <f t="shared" si="1"/>
        <v>209715.70000000007</v>
      </c>
    </row>
    <row r="23" spans="1:8" x14ac:dyDescent="0.2">
      <c r="A23" s="48" t="s">
        <v>63</v>
      </c>
      <c r="B23" s="7"/>
      <c r="C23" s="15">
        <f>SUM(C24:C32)</f>
        <v>20959660.48</v>
      </c>
      <c r="D23" s="15">
        <f>SUM(D24:D32)</f>
        <v>46843.659999999974</v>
      </c>
      <c r="E23" s="15">
        <f t="shared" si="0"/>
        <v>21006504.140000001</v>
      </c>
      <c r="F23" s="15">
        <f>SUM(F24:F32)</f>
        <v>17890065.649999999</v>
      </c>
      <c r="G23" s="15">
        <f>SUM(G24:G32)</f>
        <v>15997861.41</v>
      </c>
      <c r="H23" s="15">
        <f t="shared" si="1"/>
        <v>3116438.4900000021</v>
      </c>
    </row>
    <row r="24" spans="1:8" x14ac:dyDescent="0.2">
      <c r="A24" s="49">
        <v>3100</v>
      </c>
      <c r="B24" s="11" t="s">
        <v>84</v>
      </c>
      <c r="C24" s="15">
        <v>10871249.4</v>
      </c>
      <c r="D24" s="15">
        <v>-877411.85</v>
      </c>
      <c r="E24" s="15">
        <f t="shared" si="0"/>
        <v>9993837.5500000007</v>
      </c>
      <c r="F24" s="15">
        <v>8763241.8499999996</v>
      </c>
      <c r="G24" s="15">
        <v>8442226.9800000004</v>
      </c>
      <c r="H24" s="15">
        <f t="shared" si="1"/>
        <v>1230595.7000000011</v>
      </c>
    </row>
    <row r="25" spans="1:8" x14ac:dyDescent="0.2">
      <c r="A25" s="49">
        <v>3200</v>
      </c>
      <c r="B25" s="11" t="s">
        <v>85</v>
      </c>
      <c r="C25" s="15">
        <v>141725</v>
      </c>
      <c r="D25" s="15">
        <v>-30000</v>
      </c>
      <c r="E25" s="15">
        <f t="shared" si="0"/>
        <v>111725</v>
      </c>
      <c r="F25" s="15">
        <v>41198</v>
      </c>
      <c r="G25" s="15">
        <v>41198</v>
      </c>
      <c r="H25" s="15">
        <f t="shared" si="1"/>
        <v>70527</v>
      </c>
    </row>
    <row r="26" spans="1:8" x14ac:dyDescent="0.2">
      <c r="A26" s="49">
        <v>3300</v>
      </c>
      <c r="B26" s="11" t="s">
        <v>86</v>
      </c>
      <c r="C26" s="15">
        <v>1280641.95</v>
      </c>
      <c r="D26" s="15">
        <v>601471.74</v>
      </c>
      <c r="E26" s="15">
        <f t="shared" si="0"/>
        <v>1882113.69</v>
      </c>
      <c r="F26" s="15">
        <v>1682667.4</v>
      </c>
      <c r="G26" s="15">
        <v>1148297.76</v>
      </c>
      <c r="H26" s="15">
        <f t="shared" si="1"/>
        <v>199446.29000000004</v>
      </c>
    </row>
    <row r="27" spans="1:8" x14ac:dyDescent="0.2">
      <c r="A27" s="49">
        <v>3400</v>
      </c>
      <c r="B27" s="11" t="s">
        <v>87</v>
      </c>
      <c r="C27" s="15">
        <v>205740.18</v>
      </c>
      <c r="D27" s="15">
        <v>40000</v>
      </c>
      <c r="E27" s="15">
        <f t="shared" si="0"/>
        <v>245740.18</v>
      </c>
      <c r="F27" s="15">
        <v>189184.01</v>
      </c>
      <c r="G27" s="15">
        <v>149184.01</v>
      </c>
      <c r="H27" s="15">
        <f t="shared" si="1"/>
        <v>56556.169999999984</v>
      </c>
    </row>
    <row r="28" spans="1:8" x14ac:dyDescent="0.2">
      <c r="A28" s="49">
        <v>3500</v>
      </c>
      <c r="B28" s="11" t="s">
        <v>88</v>
      </c>
      <c r="C28" s="15">
        <v>4109150.99</v>
      </c>
      <c r="D28" s="15">
        <v>-81169.52</v>
      </c>
      <c r="E28" s="15">
        <f t="shared" si="0"/>
        <v>4027981.47</v>
      </c>
      <c r="F28" s="15">
        <v>3325891.89</v>
      </c>
      <c r="G28" s="15">
        <v>3249489.08</v>
      </c>
      <c r="H28" s="15">
        <f t="shared" si="1"/>
        <v>702089.58000000007</v>
      </c>
    </row>
    <row r="29" spans="1:8" x14ac:dyDescent="0.2">
      <c r="A29" s="49">
        <v>3600</v>
      </c>
      <c r="B29" s="11" t="s">
        <v>89</v>
      </c>
      <c r="C29" s="15">
        <v>49640</v>
      </c>
      <c r="D29" s="15">
        <v>-1154.44</v>
      </c>
      <c r="E29" s="15">
        <f t="shared" si="0"/>
        <v>48485.56</v>
      </c>
      <c r="F29" s="15">
        <v>17100</v>
      </c>
      <c r="G29" s="15">
        <v>17100</v>
      </c>
      <c r="H29" s="15">
        <f t="shared" si="1"/>
        <v>31385.559999999998</v>
      </c>
    </row>
    <row r="30" spans="1:8" x14ac:dyDescent="0.2">
      <c r="A30" s="49">
        <v>3700</v>
      </c>
      <c r="B30" s="11" t="s">
        <v>90</v>
      </c>
      <c r="C30" s="15">
        <v>37215</v>
      </c>
      <c r="D30" s="15">
        <v>-18000</v>
      </c>
      <c r="E30" s="15">
        <f t="shared" si="0"/>
        <v>19215</v>
      </c>
      <c r="F30" s="15">
        <v>6233.84</v>
      </c>
      <c r="G30" s="15">
        <v>6233.84</v>
      </c>
      <c r="H30" s="15">
        <f t="shared" si="1"/>
        <v>12981.16</v>
      </c>
    </row>
    <row r="31" spans="1:8" x14ac:dyDescent="0.2">
      <c r="A31" s="49">
        <v>3800</v>
      </c>
      <c r="B31" s="11" t="s">
        <v>91</v>
      </c>
      <c r="C31" s="15">
        <v>42105</v>
      </c>
      <c r="D31" s="15">
        <v>94154.44</v>
      </c>
      <c r="E31" s="15">
        <f t="shared" si="0"/>
        <v>136259.44</v>
      </c>
      <c r="F31" s="15">
        <v>101861.34</v>
      </c>
      <c r="G31" s="15">
        <v>13154.44</v>
      </c>
      <c r="H31" s="15">
        <f t="shared" si="1"/>
        <v>34398.100000000006</v>
      </c>
    </row>
    <row r="32" spans="1:8" x14ac:dyDescent="0.2">
      <c r="A32" s="49">
        <v>3900</v>
      </c>
      <c r="B32" s="11" t="s">
        <v>19</v>
      </c>
      <c r="C32" s="15">
        <v>4222192.96</v>
      </c>
      <c r="D32" s="15">
        <v>318953.28999999998</v>
      </c>
      <c r="E32" s="15">
        <f t="shared" si="0"/>
        <v>4541146.25</v>
      </c>
      <c r="F32" s="15">
        <v>3762687.32</v>
      </c>
      <c r="G32" s="15">
        <v>2930977.3</v>
      </c>
      <c r="H32" s="15">
        <f t="shared" si="1"/>
        <v>778458.93000000017</v>
      </c>
    </row>
    <row r="33" spans="1:8" x14ac:dyDescent="0.2">
      <c r="A33" s="48" t="s">
        <v>64</v>
      </c>
      <c r="B33" s="7"/>
      <c r="C33" s="15">
        <f>SUM(C34:C42)</f>
        <v>382800</v>
      </c>
      <c r="D33" s="15">
        <f>SUM(D34:D42)</f>
        <v>-14900</v>
      </c>
      <c r="E33" s="15">
        <f t="shared" si="0"/>
        <v>367900</v>
      </c>
      <c r="F33" s="15">
        <f>SUM(F34:F42)</f>
        <v>367900</v>
      </c>
      <c r="G33" s="15">
        <f>SUM(G34:G42)</f>
        <v>367900</v>
      </c>
      <c r="H33" s="15">
        <f t="shared" si="1"/>
        <v>0</v>
      </c>
    </row>
    <row r="34" spans="1:8" x14ac:dyDescent="0.2">
      <c r="A34" s="49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24000</v>
      </c>
      <c r="G34" s="15">
        <v>24000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358800</v>
      </c>
      <c r="D37" s="15">
        <v>-14900</v>
      </c>
      <c r="E37" s="15">
        <f t="shared" si="0"/>
        <v>343900</v>
      </c>
      <c r="F37" s="15">
        <v>343900</v>
      </c>
      <c r="G37" s="15">
        <v>343900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1275536.4400000002</v>
      </c>
      <c r="D43" s="15">
        <f>SUM(D44:D52)</f>
        <v>2238941.8899999997</v>
      </c>
      <c r="E43" s="15">
        <f t="shared" si="0"/>
        <v>3514478.33</v>
      </c>
      <c r="F43" s="15">
        <f>SUM(F44:F52)</f>
        <v>2890767.12</v>
      </c>
      <c r="G43" s="15">
        <f>SUM(G44:G52)</f>
        <v>2577688.6</v>
      </c>
      <c r="H43" s="15">
        <f t="shared" si="1"/>
        <v>623711.21</v>
      </c>
    </row>
    <row r="44" spans="1:8" x14ac:dyDescent="0.2">
      <c r="A44" s="49">
        <v>5100</v>
      </c>
      <c r="B44" s="11" t="s">
        <v>99</v>
      </c>
      <c r="C44" s="15">
        <v>109172.85</v>
      </c>
      <c r="D44" s="15">
        <v>224590.48</v>
      </c>
      <c r="E44" s="15">
        <f t="shared" si="0"/>
        <v>333763.33</v>
      </c>
      <c r="F44" s="15">
        <v>238009.83</v>
      </c>
      <c r="G44" s="15">
        <v>194908.83</v>
      </c>
      <c r="H44" s="15">
        <f t="shared" si="1"/>
        <v>95753.500000000029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1095298.5900000001</v>
      </c>
      <c r="D47" s="15">
        <v>1854701.41</v>
      </c>
      <c r="E47" s="15">
        <f t="shared" si="0"/>
        <v>2950000</v>
      </c>
      <c r="F47" s="15">
        <v>2526552.1800000002</v>
      </c>
      <c r="G47" s="15">
        <v>2276552.1800000002</v>
      </c>
      <c r="H47" s="15">
        <f t="shared" si="1"/>
        <v>423447.81999999983</v>
      </c>
    </row>
    <row r="48" spans="1:8" x14ac:dyDescent="0.2">
      <c r="A48" s="49">
        <v>5500</v>
      </c>
      <c r="B48" s="11" t="s">
        <v>103</v>
      </c>
      <c r="C48" s="15">
        <v>10350</v>
      </c>
      <c r="D48" s="15">
        <v>-10350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60715</v>
      </c>
      <c r="D49" s="15">
        <v>170000</v>
      </c>
      <c r="E49" s="15">
        <f t="shared" si="0"/>
        <v>230715</v>
      </c>
      <c r="F49" s="15">
        <v>126205.11</v>
      </c>
      <c r="G49" s="15">
        <v>106227.59</v>
      </c>
      <c r="H49" s="15">
        <f t="shared" si="1"/>
        <v>104509.89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360731.45</v>
      </c>
      <c r="D53" s="15">
        <f>SUM(D54:D56)</f>
        <v>-34409.15</v>
      </c>
      <c r="E53" s="15">
        <f t="shared" si="0"/>
        <v>326322.3</v>
      </c>
      <c r="F53" s="15">
        <f>SUM(F54:F56)</f>
        <v>326322.3</v>
      </c>
      <c r="G53" s="15">
        <f>SUM(G54:G56)</f>
        <v>326322.3</v>
      </c>
      <c r="H53" s="15">
        <f t="shared" si="1"/>
        <v>0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109</v>
      </c>
      <c r="C55" s="15">
        <v>360731.45</v>
      </c>
      <c r="D55" s="15">
        <v>-34409.15</v>
      </c>
      <c r="E55" s="15">
        <f t="shared" si="0"/>
        <v>326322.3</v>
      </c>
      <c r="F55" s="15">
        <v>326322.3</v>
      </c>
      <c r="G55" s="15">
        <v>326322.3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636064.29</v>
      </c>
      <c r="D65" s="15">
        <f>SUM(D66:D68)</f>
        <v>104685.15</v>
      </c>
      <c r="E65" s="15">
        <f t="shared" si="0"/>
        <v>740749.44000000006</v>
      </c>
      <c r="F65" s="15">
        <f>SUM(F66:F68)</f>
        <v>535983.35999999999</v>
      </c>
      <c r="G65" s="15">
        <f>SUM(G66:G68)</f>
        <v>535983.35999999999</v>
      </c>
      <c r="H65" s="15">
        <f t="shared" si="1"/>
        <v>204766.08000000007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636064.29</v>
      </c>
      <c r="D68" s="15">
        <v>104685.15</v>
      </c>
      <c r="E68" s="15">
        <f t="shared" si="0"/>
        <v>740749.44000000006</v>
      </c>
      <c r="F68" s="15">
        <v>535983.35999999999</v>
      </c>
      <c r="G68" s="15">
        <v>535983.35999999999</v>
      </c>
      <c r="H68" s="15">
        <f t="shared" si="1"/>
        <v>204766.08000000007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53255847.029999994</v>
      </c>
      <c r="D77" s="17">
        <f t="shared" si="4"/>
        <v>3229718.4399999995</v>
      </c>
      <c r="E77" s="17">
        <f t="shared" si="4"/>
        <v>56485565.469999991</v>
      </c>
      <c r="F77" s="17">
        <f t="shared" si="4"/>
        <v>49774326.279999994</v>
      </c>
      <c r="G77" s="17">
        <f t="shared" si="4"/>
        <v>46783831.509999998</v>
      </c>
      <c r="H77" s="17">
        <f t="shared" si="4"/>
        <v>6711239.1900000004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50983514.850000001</v>
      </c>
      <c r="D6" s="50">
        <v>920500.55</v>
      </c>
      <c r="E6" s="50">
        <f>C6+D6</f>
        <v>51904015.399999999</v>
      </c>
      <c r="F6" s="50">
        <v>46021253.5</v>
      </c>
      <c r="G6" s="50">
        <v>43343837.25</v>
      </c>
      <c r="H6" s="50">
        <f>E6-F6</f>
        <v>5882761.8999999985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2272332.1800000002</v>
      </c>
      <c r="D8" s="50">
        <v>2309217.89</v>
      </c>
      <c r="E8" s="50">
        <f>C8+D8</f>
        <v>4581550.07</v>
      </c>
      <c r="F8" s="50">
        <v>3753072.78</v>
      </c>
      <c r="G8" s="50">
        <v>3439994.26</v>
      </c>
      <c r="H8" s="50">
        <f>E8-F8</f>
        <v>828477.2900000005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53255847.030000001</v>
      </c>
      <c r="D16" s="17">
        <f>SUM(D6+D8+D10+D12+D14)</f>
        <v>3229718.4400000004</v>
      </c>
      <c r="E16" s="17">
        <f>SUM(E6+E8+E10+E12+E14)</f>
        <v>56485565.469999999</v>
      </c>
      <c r="F16" s="17">
        <f t="shared" ref="F16:H16" si="0">SUM(F6+F8+F10+F12+F14)</f>
        <v>49774326.280000001</v>
      </c>
      <c r="G16" s="17">
        <f t="shared" si="0"/>
        <v>46783831.509999998</v>
      </c>
      <c r="H16" s="17">
        <f t="shared" si="0"/>
        <v>6711239.1899999995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showGridLines="0" workbookViewId="0">
      <selection activeCell="A15" sqref="A15:J1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1877238.72</v>
      </c>
      <c r="D7" s="15">
        <v>2085376.66</v>
      </c>
      <c r="E7" s="15">
        <f>C7+D7</f>
        <v>3962615.38</v>
      </c>
      <c r="F7" s="15">
        <v>3501624.2</v>
      </c>
      <c r="G7" s="15">
        <v>2974381.66</v>
      </c>
      <c r="H7" s="15">
        <f>E7-F7</f>
        <v>460991.1799999997</v>
      </c>
    </row>
    <row r="8" spans="1:8" x14ac:dyDescent="0.2">
      <c r="A8" s="4" t="s">
        <v>131</v>
      </c>
      <c r="B8" s="22"/>
      <c r="C8" s="15">
        <v>551553.88</v>
      </c>
      <c r="D8" s="15">
        <v>205000</v>
      </c>
      <c r="E8" s="15">
        <f t="shared" ref="E8:E13" si="0">C8+D8</f>
        <v>756553.88</v>
      </c>
      <c r="F8" s="15">
        <v>627071.72</v>
      </c>
      <c r="G8" s="15">
        <v>522087.3</v>
      </c>
      <c r="H8" s="15">
        <f t="shared" ref="H8:H13" si="1">E8-F8</f>
        <v>129482.16000000003</v>
      </c>
    </row>
    <row r="9" spans="1:8" x14ac:dyDescent="0.2">
      <c r="A9" s="4" t="s">
        <v>132</v>
      </c>
      <c r="B9" s="22"/>
      <c r="C9" s="15">
        <v>7701626.0499999998</v>
      </c>
      <c r="D9" s="15">
        <v>993887.22</v>
      </c>
      <c r="E9" s="15">
        <f t="shared" si="0"/>
        <v>8695513.2699999996</v>
      </c>
      <c r="F9" s="15">
        <v>7560561.7300000004</v>
      </c>
      <c r="G9" s="15">
        <v>7213904.5599999996</v>
      </c>
      <c r="H9" s="15">
        <f t="shared" si="1"/>
        <v>1134951.5399999991</v>
      </c>
    </row>
    <row r="10" spans="1:8" x14ac:dyDescent="0.2">
      <c r="A10" s="4" t="s">
        <v>133</v>
      </c>
      <c r="B10" s="22"/>
      <c r="C10" s="15">
        <v>8037418.5700000003</v>
      </c>
      <c r="D10" s="15">
        <v>-37514.85</v>
      </c>
      <c r="E10" s="15">
        <f t="shared" si="0"/>
        <v>7999903.7200000007</v>
      </c>
      <c r="F10" s="15">
        <v>7094613.7199999997</v>
      </c>
      <c r="G10" s="15">
        <v>7013941.7199999997</v>
      </c>
      <c r="H10" s="15">
        <f t="shared" si="1"/>
        <v>905290.00000000093</v>
      </c>
    </row>
    <row r="11" spans="1:8" x14ac:dyDescent="0.2">
      <c r="A11" s="4" t="s">
        <v>134</v>
      </c>
      <c r="B11" s="22"/>
      <c r="C11" s="15">
        <v>2905324.4</v>
      </c>
      <c r="D11" s="15">
        <v>-156607.04999999999</v>
      </c>
      <c r="E11" s="15">
        <f t="shared" si="0"/>
        <v>2748717.35</v>
      </c>
      <c r="F11" s="15">
        <v>2440027.4</v>
      </c>
      <c r="G11" s="15">
        <v>2429784.83</v>
      </c>
      <c r="H11" s="15">
        <f t="shared" si="1"/>
        <v>308689.95000000019</v>
      </c>
    </row>
    <row r="12" spans="1:8" x14ac:dyDescent="0.2">
      <c r="A12" s="4" t="s">
        <v>135</v>
      </c>
      <c r="B12" s="22"/>
      <c r="C12" s="15">
        <v>6617474.5300000003</v>
      </c>
      <c r="D12" s="15">
        <v>861264.11</v>
      </c>
      <c r="E12" s="15">
        <f t="shared" si="0"/>
        <v>7478738.6400000006</v>
      </c>
      <c r="F12" s="15">
        <v>6964005.8300000001</v>
      </c>
      <c r="G12" s="15">
        <v>6695823.9000000004</v>
      </c>
      <c r="H12" s="15">
        <f t="shared" si="1"/>
        <v>514732.81000000052</v>
      </c>
    </row>
    <row r="13" spans="1:8" x14ac:dyDescent="0.2">
      <c r="A13" s="4" t="s">
        <v>136</v>
      </c>
      <c r="B13" s="22"/>
      <c r="C13" s="15">
        <v>2677880.35</v>
      </c>
      <c r="D13" s="15">
        <v>-201565</v>
      </c>
      <c r="E13" s="15">
        <f t="shared" si="0"/>
        <v>2476315.35</v>
      </c>
      <c r="F13" s="15">
        <v>2223092.5099999998</v>
      </c>
      <c r="G13" s="15">
        <v>2216729.4</v>
      </c>
      <c r="H13" s="15">
        <f t="shared" si="1"/>
        <v>253222.84000000032</v>
      </c>
    </row>
    <row r="14" spans="1:8" x14ac:dyDescent="0.2">
      <c r="A14" s="4" t="s">
        <v>137</v>
      </c>
      <c r="B14" s="22"/>
      <c r="C14" s="15">
        <v>18819187.84</v>
      </c>
      <c r="D14" s="15">
        <v>-966513.08</v>
      </c>
      <c r="E14" s="15">
        <f t="shared" ref="E14" si="2">C14+D14</f>
        <v>17852674.760000002</v>
      </c>
      <c r="F14" s="15">
        <v>15233321.9</v>
      </c>
      <c r="G14" s="15">
        <v>14202908.039999999</v>
      </c>
      <c r="H14" s="15">
        <f t="shared" ref="H14" si="3">E14-F14</f>
        <v>2619352.8600000013</v>
      </c>
    </row>
    <row r="15" spans="1:8" x14ac:dyDescent="0.2">
      <c r="A15" s="4" t="s">
        <v>138</v>
      </c>
      <c r="B15" s="22"/>
      <c r="C15" s="15">
        <v>4068142.69</v>
      </c>
      <c r="D15" s="15">
        <v>446390.43</v>
      </c>
      <c r="E15" s="15">
        <f t="shared" ref="E15" si="4">C15+D15</f>
        <v>4514533.12</v>
      </c>
      <c r="F15" s="15">
        <v>4130007.27</v>
      </c>
      <c r="G15" s="15">
        <v>3514270.1</v>
      </c>
      <c r="H15" s="15">
        <f t="shared" ref="H15" si="5">E15-F15</f>
        <v>384525.85000000009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7" t="s">
        <v>53</v>
      </c>
      <c r="C18" s="23">
        <f t="shared" ref="C18:H18" si="6">SUM(C7:C17)</f>
        <v>53255847.030000001</v>
      </c>
      <c r="D18" s="23">
        <f t="shared" si="6"/>
        <v>3229718.44</v>
      </c>
      <c r="E18" s="23">
        <f t="shared" si="6"/>
        <v>56485565.470000006</v>
      </c>
      <c r="F18" s="23">
        <f t="shared" si="6"/>
        <v>49774326.280000001</v>
      </c>
      <c r="G18" s="23">
        <f t="shared" si="6"/>
        <v>46783831.509999998</v>
      </c>
      <c r="H18" s="23">
        <f t="shared" si="6"/>
        <v>6711239.1900000013</v>
      </c>
    </row>
    <row r="21" spans="1:8" ht="45" customHeight="1" x14ac:dyDescent="0.2">
      <c r="A21" s="52" t="s">
        <v>140</v>
      </c>
      <c r="B21" s="53"/>
      <c r="C21" s="53"/>
      <c r="D21" s="53"/>
      <c r="E21" s="53"/>
      <c r="F21" s="53"/>
      <c r="G21" s="53"/>
      <c r="H21" s="54"/>
    </row>
    <row r="23" spans="1:8" x14ac:dyDescent="0.2">
      <c r="A23" s="57" t="s">
        <v>54</v>
      </c>
      <c r="B23" s="58"/>
      <c r="C23" s="52" t="s">
        <v>60</v>
      </c>
      <c r="D23" s="53"/>
      <c r="E23" s="53"/>
      <c r="F23" s="53"/>
      <c r="G23" s="54"/>
      <c r="H23" s="55" t="s">
        <v>59</v>
      </c>
    </row>
    <row r="24" spans="1:8" ht="22.5" x14ac:dyDescent="0.2">
      <c r="A24" s="59"/>
      <c r="B24" s="60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56"/>
    </row>
    <row r="25" spans="1:8" x14ac:dyDescent="0.2">
      <c r="A25" s="61"/>
      <c r="B25" s="62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7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5" spans="1:8" ht="45" customHeight="1" x14ac:dyDescent="0.2">
      <c r="A35" s="52" t="s">
        <v>141</v>
      </c>
      <c r="B35" s="53"/>
      <c r="C35" s="53"/>
      <c r="D35" s="53"/>
      <c r="E35" s="53"/>
      <c r="F35" s="53"/>
      <c r="G35" s="53"/>
      <c r="H35" s="54"/>
    </row>
    <row r="36" spans="1:8" x14ac:dyDescent="0.2">
      <c r="A36" s="57" t="s">
        <v>54</v>
      </c>
      <c r="B36" s="58"/>
      <c r="C36" s="52" t="s">
        <v>60</v>
      </c>
      <c r="D36" s="53"/>
      <c r="E36" s="53"/>
      <c r="F36" s="53"/>
      <c r="G36" s="54"/>
      <c r="H36" s="55" t="s">
        <v>59</v>
      </c>
    </row>
    <row r="37" spans="1:8" ht="22.5" x14ac:dyDescent="0.2">
      <c r="A37" s="59"/>
      <c r="B37" s="60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56"/>
    </row>
    <row r="38" spans="1:8" x14ac:dyDescent="0.2">
      <c r="A38" s="61"/>
      <c r="B38" s="62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8"/>
      <c r="B39" s="29"/>
      <c r="C39" s="33"/>
      <c r="D39" s="33"/>
      <c r="E39" s="33"/>
      <c r="F39" s="33"/>
      <c r="G39" s="33"/>
      <c r="H39" s="33"/>
    </row>
    <row r="40" spans="1:8" ht="22.5" x14ac:dyDescent="0.2">
      <c r="A40" s="4"/>
      <c r="B40" s="31" t="s">
        <v>13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x14ac:dyDescent="0.2">
      <c r="A42" s="4"/>
      <c r="B42" s="31" t="s">
        <v>12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14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26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27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34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15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30"/>
      <c r="B53" s="32"/>
      <c r="C53" s="35"/>
      <c r="D53" s="35"/>
      <c r="E53" s="35"/>
      <c r="F53" s="35"/>
      <c r="G53" s="35"/>
      <c r="H53" s="35"/>
    </row>
    <row r="54" spans="1:8" x14ac:dyDescent="0.2">
      <c r="A54" s="26"/>
      <c r="B54" s="47" t="s">
        <v>53</v>
      </c>
      <c r="C54" s="23">
        <f t="shared" ref="C54:H54" si="9">SUM(C40:C52)</f>
        <v>0</v>
      </c>
      <c r="D54" s="23">
        <f t="shared" si="9"/>
        <v>0</v>
      </c>
      <c r="E54" s="23">
        <f t="shared" si="9"/>
        <v>0</v>
      </c>
      <c r="F54" s="23">
        <f t="shared" si="9"/>
        <v>0</v>
      </c>
      <c r="G54" s="23">
        <f t="shared" si="9"/>
        <v>0</v>
      </c>
      <c r="H54" s="23">
        <f t="shared" si="9"/>
        <v>0</v>
      </c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551553.88</v>
      </c>
      <c r="D6" s="15">
        <f t="shared" si="0"/>
        <v>205000</v>
      </c>
      <c r="E6" s="15">
        <f t="shared" si="0"/>
        <v>756553.88</v>
      </c>
      <c r="F6" s="15">
        <f t="shared" si="0"/>
        <v>627071.72</v>
      </c>
      <c r="G6" s="15">
        <f t="shared" si="0"/>
        <v>522087.3</v>
      </c>
      <c r="H6" s="15">
        <f t="shared" si="0"/>
        <v>129482.16000000003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551553.88</v>
      </c>
      <c r="D14" s="15">
        <v>205000</v>
      </c>
      <c r="E14" s="15">
        <f t="shared" si="1"/>
        <v>756553.88</v>
      </c>
      <c r="F14" s="15">
        <v>627071.72</v>
      </c>
      <c r="G14" s="15">
        <v>522087.3</v>
      </c>
      <c r="H14" s="15">
        <f t="shared" si="2"/>
        <v>129482.16000000003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52704293.149999999</v>
      </c>
      <c r="D16" s="15">
        <f t="shared" si="3"/>
        <v>3024718.4400000004</v>
      </c>
      <c r="E16" s="15">
        <f t="shared" si="3"/>
        <v>55729011.590000004</v>
      </c>
      <c r="F16" s="15">
        <f t="shared" si="3"/>
        <v>49147254.560000002</v>
      </c>
      <c r="G16" s="15">
        <f t="shared" si="3"/>
        <v>46261744.210000001</v>
      </c>
      <c r="H16" s="15">
        <f t="shared" si="3"/>
        <v>6581757.0300000012</v>
      </c>
    </row>
    <row r="17" spans="1:8" x14ac:dyDescent="0.2">
      <c r="A17" s="38"/>
      <c r="B17" s="42" t="s">
        <v>45</v>
      </c>
      <c r="C17" s="15">
        <v>28301900.559999999</v>
      </c>
      <c r="D17" s="15">
        <v>4349403.57</v>
      </c>
      <c r="E17" s="15">
        <f>C17+D17</f>
        <v>32651304.129999999</v>
      </c>
      <c r="F17" s="15">
        <v>29250812.75</v>
      </c>
      <c r="G17" s="15">
        <v>27412321.940000001</v>
      </c>
      <c r="H17" s="15">
        <f t="shared" ref="H17:H23" si="4">E17-F17</f>
        <v>3400491.379999999</v>
      </c>
    </row>
    <row r="18" spans="1:8" x14ac:dyDescent="0.2">
      <c r="A18" s="38"/>
      <c r="B18" s="42" t="s">
        <v>28</v>
      </c>
      <c r="C18" s="15">
        <v>24402392.59</v>
      </c>
      <c r="D18" s="15">
        <v>-1324685.1299999999</v>
      </c>
      <c r="E18" s="15">
        <f t="shared" ref="E18:E23" si="5">C18+D18</f>
        <v>23077707.460000001</v>
      </c>
      <c r="F18" s="15">
        <v>19896441.809999999</v>
      </c>
      <c r="G18" s="15">
        <v>18849422.27</v>
      </c>
      <c r="H18" s="15">
        <f t="shared" si="4"/>
        <v>3181265.6500000022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53255847.030000001</v>
      </c>
      <c r="D42" s="23">
        <f t="shared" si="12"/>
        <v>3229718.4400000004</v>
      </c>
      <c r="E42" s="23">
        <f t="shared" si="12"/>
        <v>56485565.470000006</v>
      </c>
      <c r="F42" s="23">
        <f t="shared" si="12"/>
        <v>49774326.280000001</v>
      </c>
      <c r="G42" s="23">
        <f t="shared" si="12"/>
        <v>46783831.509999998</v>
      </c>
      <c r="H42" s="23">
        <f t="shared" si="12"/>
        <v>6711239.1900000013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2018-03-08T21:21:25Z</cp:lastPrinted>
  <dcterms:created xsi:type="dcterms:W3CDTF">2014-02-10T03:37:14Z</dcterms:created>
  <dcterms:modified xsi:type="dcterms:W3CDTF">2021-01-18T19:44:41Z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