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s="1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F5" i="3" s="1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16" i="3" l="1"/>
  <c r="F26" i="2"/>
  <c r="E26" i="2"/>
  <c r="B26" i="2"/>
  <c r="H43" i="1"/>
  <c r="H33" i="1"/>
  <c r="H23" i="1"/>
  <c r="H13" i="1"/>
  <c r="D4" i="1"/>
  <c r="F79" i="1"/>
  <c r="G5" i="3"/>
  <c r="G79" i="3" s="1"/>
  <c r="E4" i="4"/>
  <c r="E27" i="4" s="1"/>
  <c r="F4" i="1"/>
  <c r="H53" i="1"/>
  <c r="H57" i="1"/>
  <c r="D79" i="1"/>
  <c r="D5" i="3"/>
  <c r="D79" i="3" s="1"/>
  <c r="H36" i="3"/>
  <c r="H43" i="3"/>
  <c r="C5" i="3"/>
  <c r="C79" i="3" s="1"/>
  <c r="C4" i="1"/>
  <c r="C154" i="1" s="1"/>
  <c r="G4" i="1"/>
  <c r="G154" i="1" s="1"/>
  <c r="H66" i="1"/>
  <c r="H70" i="1"/>
  <c r="H88" i="1"/>
  <c r="H108" i="1"/>
  <c r="H128" i="1"/>
  <c r="H79" i="1" s="1"/>
  <c r="H132" i="1"/>
  <c r="C26" i="2"/>
  <c r="F42" i="3"/>
  <c r="F79" i="3" s="1"/>
  <c r="H53" i="3"/>
  <c r="H62" i="3"/>
  <c r="F27" i="4"/>
  <c r="G7" i="4"/>
  <c r="D16" i="4"/>
  <c r="D27" i="4" s="1"/>
  <c r="G16" i="4"/>
  <c r="E5" i="3"/>
  <c r="H6" i="3"/>
  <c r="H5" i="3" s="1"/>
  <c r="G16" i="2"/>
  <c r="G5" i="2"/>
  <c r="E79" i="1"/>
  <c r="H80" i="1"/>
  <c r="E4" i="1"/>
  <c r="H5" i="1"/>
  <c r="C27" i="4"/>
  <c r="E42" i="3"/>
  <c r="H42" i="3" s="1"/>
  <c r="G11" i="4"/>
  <c r="G4" i="4" s="1"/>
  <c r="G27" i="4" l="1"/>
  <c r="G26" i="2"/>
  <c r="F154" i="1"/>
  <c r="D154" i="1"/>
  <c r="H4" i="1"/>
  <c r="H154" i="1" s="1"/>
  <c r="H79" i="3"/>
  <c r="E154" i="1"/>
  <c r="E79" i="3"/>
</calcChain>
</file>

<file path=xl/sharedStrings.xml><?xml version="1.0" encoding="utf-8"?>
<sst xmlns="http://schemas.openxmlformats.org/spreadsheetml/2006/main" count="470" uniqueCount="329">
  <si>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</si>
  <si>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</si>
  <si>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</si>
  <si>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</si>
  <si>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</si>
  <si>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</si>
  <si>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</si>
  <si>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</si>
  <si>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</si>
  <si>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</si>
  <si>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</si>
  <si>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</si>
  <si>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</si>
  <si>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</si>
  <si>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</si>
  <si>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</si>
  <si>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</si>
  <si>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</si>
  <si>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</si>
  <si>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</si>
  <si>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</si>
  <si>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</si>
  <si>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</si>
  <si>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</si>
  <si>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</si>
  <si>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</si>
  <si>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</si>
  <si>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</si>
  <si>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</si>
  <si>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</si>
  <si>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</si>
  <si>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</si>
  <si>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</si>
  <si>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</si>
  <si>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</si>
  <si>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</si>
  <si>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</si>
  <si>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</si>
  <si>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</si>
  <si>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</si>
  <si>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</si>
  <si>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</si>
  <si>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</si>
  <si>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</si>
  <si>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</si>
  <si>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</si>
  <si>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</si>
  <si>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</si>
  <si>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</si>
  <si>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</si>
  <si>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</si>
  <si>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</si>
  <si>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</si>
  <si>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</si>
  <si>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</si>
  <si>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</si>
  <si>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</si>
  <si>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</si>
  <si>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</si>
  <si>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</si>
  <si>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</si>
  <si>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</si>
  <si>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</si>
  <si>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</si>
  <si>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</si>
  <si>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</si>
  <si>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</si>
  <si>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</si>
  <si>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</si>
  <si>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</si>
  <si>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</si>
  <si>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</si>
  <si>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</si>
  <si>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</si>
  <si>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</si>
  <si>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</si>
  <si>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</si>
  <si>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</si>
  <si>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</si>
  <si>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</si>
  <si>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</si>
  <si>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</si>
  <si>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</si>
  <si>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</si>
  <si>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</si>
  <si>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</si>
  <si>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</si>
  <si>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</si>
  <si>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</si>
  <si>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</si>
  <si>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</si>
  <si>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</si>
  <si>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</si>
  <si>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</si>
  <si>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</si>
  <si>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</si>
  <si>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</si>
  <si>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</si>
  <si>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</si>
  <si>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</si>
  <si>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</si>
  <si>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</si>
  <si>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</si>
  <si>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</si>
  <si>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</si>
  <si>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</si>
  <si>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</si>
  <si>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</si>
  <si>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</si>
  <si>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</si>
  <si>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</si>
  <si>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</si>
  <si>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</si>
  <si>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</si>
  <si>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</si>
  <si>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</si>
  <si>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</si>
  <si>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</si>
  <si>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</si>
  <si>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</si>
  <si>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</si>
  <si>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</si>
  <si>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</si>
  <si>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</si>
  <si>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</si>
  <si>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</si>
  <si>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</si>
  <si>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</si>
  <si>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</si>
  <si>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</si>
  <si>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</si>
  <si>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</si>
  <si>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</si>
  <si>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</si>
  <si>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</si>
  <si>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</si>
  <si>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</si>
  <si>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</si>
  <si>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</si>
  <si>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</si>
  <si>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</si>
  <si>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</si>
  <si>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</si>
  <si>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</si>
  <si>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</si>
  <si>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</si>
  <si>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</si>
  <si>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</si>
  <si>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</si>
  <si>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</si>
  <si>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</si>
  <si>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</si>
  <si>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</si>
  <si>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</si>
  <si>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</si>
  <si>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</si>
  <si>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</si>
  <si>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</si>
  <si>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</si>
  <si>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</si>
  <si>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</si>
  <si>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</si>
  <si>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</si>
  <si>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</si>
  <si>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</si>
  <si>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</si>
  <si>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</si>
  <si>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</si>
  <si>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</si>
  <si>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</si>
  <si>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</si>
  <si>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</si>
  <si>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</si>
  <si>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</si>
  <si>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</si>
  <si>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</si>
  <si>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</si>
  <si>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</si>
  <si>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</si>
  <si>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</si>
  <si>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</si>
  <si>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</si>
  <si>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</si>
  <si>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</si>
  <si>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</si>
  <si>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</si>
  <si>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</si>
  <si>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</si>
  <si>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</si>
  <si>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</si>
  <si>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</si>
  <si>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</si>
  <si>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</si>
  <si>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</si>
  <si>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</si>
  <si>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</si>
  <si>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</si>
  <si>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</si>
  <si>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</si>
  <si>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</si>
  <si>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</si>
  <si>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</si>
  <si>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</si>
  <si>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</si>
  <si>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</si>
  <si>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</si>
  <si>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</si>
  <si>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</si>
  <si>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</si>
  <si>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</si>
  <si>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</si>
  <si>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</si>
  <si>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</si>
  <si>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</si>
  <si>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</si>
  <si>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</si>
  <si>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</si>
  <si>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</si>
  <si>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</si>
  <si>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</si>
  <si>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</si>
  <si>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</si>
  <si>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</si>
  <si>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</si>
  <si>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</si>
  <si>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</si>
  <si>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</si>
  <si>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</si>
  <si>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</si>
  <si>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</si>
  <si>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</si>
  <si>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</si>
  <si>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</si>
  <si>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</si>
  <si>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</si>
  <si>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</si>
  <si>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</si>
  <si>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</si>
  <si>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</si>
  <si>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</si>
  <si>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</si>
  <si>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</si>
  <si>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</si>
  <si>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</si>
  <si>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</si>
  <si>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</si>
  <si>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</si>
  <si>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</si>
  <si>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</si>
  <si>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</si>
  <si>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</si>
  <si>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</si>
  <si>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</si>
  <si>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</si>
  <si>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</si>
  <si>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</si>
  <si>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</si>
  <si>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</si>
  <si>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</si>
  <si>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</si>
  <si>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</si>
  <si>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</si>
  <si>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</si>
  <si>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</si>
  <si>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</si>
  <si>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</si>
  <si>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</si>
  <si>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</si>
  <si>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</si>
  <si>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</si>
  <si>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</si>
  <si>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</si>
  <si>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</si>
  <si>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</si>
  <si>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</si>
  <si>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</si>
  <si>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</si>
  <si>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</si>
  <si>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</si>
  <si>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</si>
  <si>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</si>
  <si>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</si>
  <si>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</si>
  <si>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</si>
  <si>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</si>
  <si>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</si>
  <si>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</si>
  <si>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</si>
  <si>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</si>
  <si>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</si>
  <si>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</si>
  <si>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</si>
  <si>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</si>
  <si>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</si>
  <si>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</si>
  <si>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</si>
  <si>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</si>
  <si>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</si>
  <si>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</si>
  <si>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</si>
  <si>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</si>
  <si>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</si>
  <si>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</si>
  <si>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</si>
  <si>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</si>
  <si>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</si>
  <si>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</si>
  <si>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</si>
  <si>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</si>
  <si>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</si>
  <si>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</si>
  <si>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</si>
  <si>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</si>
  <si>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</si>
  <si>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</si>
  <si>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</si>
  <si>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</si>
  <si>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</si>
  <si>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</si>
  <si>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</si>
  <si>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</si>
  <si>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</si>
  <si>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</si>
  <si>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</si>
  <si>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</si>
  <si>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30 de Junio de 2018
PESOS</t>
  </si>
  <si>
    <t>SISTEMA DE AGUA POTABLE Y ALCANTARILLADO MUNICIPAL DE VALLE DE SANTIAGO
Estado Analítico del Ejercicio del Presupuesto de Egresos Detallado - LDF
Clasificación Administrativa
al 30 de Junio de 2018
PESOS</t>
  </si>
  <si>
    <t>SISTEMA DE AGUA POTABLE Y ALCANTARILLADO MUNICIPAL DE VALLE DE SANTIAGO
Estado Analítico del Ejercicio del Presupuesto de Egresos Detallado - LDF
Clasificación Funcional (Finalidad y Función)
al 30 de Junio de 2018
PESOS</t>
  </si>
  <si>
    <t>SISTEMA DE AGUA POTABLE Y ALCANTARILLADO MUNICIPAL DE VALLE DE SANTIAGO
Estado Analítico del Ejercicio del Presupuesto de Egresos Detallado - LDF
Clasificación de Servicios Personales por Categoría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</si>
</sst>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325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47043003.880000003</v>
      </c>
      <c r="D4" s="5">
        <f t="shared" ref="D4:H4" si="0">D5+D13+D23+D33+D43+D53+D57+D66+D70</f>
        <v>3183631.34</v>
      </c>
      <c r="E4" s="5">
        <f t="shared" si="0"/>
        <v>50226635.219999999</v>
      </c>
      <c r="F4" s="5">
        <f t="shared" si="0"/>
        <v>23613448.469999999</v>
      </c>
      <c r="G4" s="5">
        <f t="shared" si="0"/>
        <v>22961323.479999997</v>
      </c>
      <c r="H4" s="5">
        <f t="shared" si="0"/>
        <v>26613186.749999996</v>
      </c>
    </row>
    <row r="5" spans="1:8">
      <c r="A5" s="56" t="s">
        <v>9</v>
      </c>
      <c r="B5" s="57"/>
      <c r="C5" s="6">
        <f>SUM(C6:C12)</f>
        <v>21465324.289999999</v>
      </c>
      <c r="D5" s="6">
        <f t="shared" ref="D5:H5" si="1">SUM(D6:D12)</f>
        <v>858199.15999999992</v>
      </c>
      <c r="E5" s="6">
        <f t="shared" si="1"/>
        <v>22323523.449999999</v>
      </c>
      <c r="F5" s="6">
        <f t="shared" si="1"/>
        <v>9367885.2899999972</v>
      </c>
      <c r="G5" s="6">
        <f t="shared" si="1"/>
        <v>9302885.2899999972</v>
      </c>
      <c r="H5" s="6">
        <f t="shared" si="1"/>
        <v>12955638.16</v>
      </c>
    </row>
    <row r="6" spans="1:8">
      <c r="A6" s="35" t="s">
        <v>147</v>
      </c>
      <c r="B6" s="36" t="s">
        <v>10</v>
      </c>
      <c r="C6" s="7">
        <v>13663734.23</v>
      </c>
      <c r="D6" s="7">
        <v>0</v>
      </c>
      <c r="E6" s="7">
        <f>C6+D6</f>
        <v>13663734.23</v>
      </c>
      <c r="F6" s="7">
        <v>6441174.8099999996</v>
      </c>
      <c r="G6" s="7">
        <v>6441174.8099999996</v>
      </c>
      <c r="H6" s="7">
        <f>E6-F6</f>
        <v>7222559.4200000009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3520522.05</v>
      </c>
      <c r="D8" s="7">
        <v>120411.22</v>
      </c>
      <c r="E8" s="7">
        <f t="shared" si="2"/>
        <v>3640933.27</v>
      </c>
      <c r="F8" s="7">
        <v>945818.04</v>
      </c>
      <c r="G8" s="7">
        <v>945818.04</v>
      </c>
      <c r="H8" s="7">
        <f t="shared" si="3"/>
        <v>2695115.23</v>
      </c>
    </row>
    <row r="9" spans="1:8">
      <c r="A9" s="35" t="s">
        <v>150</v>
      </c>
      <c r="B9" s="36" t="s">
        <v>13</v>
      </c>
      <c r="C9" s="7">
        <v>2478267.56</v>
      </c>
      <c r="D9" s="7">
        <v>374663.88</v>
      </c>
      <c r="E9" s="7">
        <f t="shared" si="2"/>
        <v>2852931.44</v>
      </c>
      <c r="F9" s="7">
        <v>1507229.7</v>
      </c>
      <c r="G9" s="7">
        <v>1507229.7</v>
      </c>
      <c r="H9" s="7">
        <f t="shared" si="3"/>
        <v>1345701.74</v>
      </c>
    </row>
    <row r="10" spans="1:8">
      <c r="A10" s="35" t="s">
        <v>151</v>
      </c>
      <c r="B10" s="36" t="s">
        <v>14</v>
      </c>
      <c r="C10" s="7">
        <v>1685147.96</v>
      </c>
      <c r="D10" s="7">
        <v>363124.06</v>
      </c>
      <c r="E10" s="7">
        <f t="shared" si="2"/>
        <v>2048272.02</v>
      </c>
      <c r="F10" s="7">
        <v>416590.2</v>
      </c>
      <c r="G10" s="7">
        <v>351590.2</v>
      </c>
      <c r="H10" s="7">
        <f t="shared" si="3"/>
        <v>1631681.82</v>
      </c>
    </row>
    <row r="11" spans="1:8">
      <c r="A11" s="35" t="s">
        <v>152</v>
      </c>
      <c r="B11" s="36" t="s">
        <v>15</v>
      </c>
      <c r="C11" s="7">
        <v>900</v>
      </c>
      <c r="D11" s="7">
        <v>0</v>
      </c>
      <c r="E11" s="7">
        <f t="shared" si="2"/>
        <v>900</v>
      </c>
      <c r="F11" s="7">
        <v>0</v>
      </c>
      <c r="G11" s="7">
        <v>0</v>
      </c>
      <c r="H11" s="7">
        <f t="shared" si="3"/>
        <v>900</v>
      </c>
    </row>
    <row r="12" spans="1:8">
      <c r="A12" s="35" t="s">
        <v>153</v>
      </c>
      <c r="B12" s="36" t="s">
        <v>16</v>
      </c>
      <c r="C12" s="7">
        <v>116752.49</v>
      </c>
      <c r="D12" s="7">
        <v>0</v>
      </c>
      <c r="E12" s="7">
        <f t="shared" si="2"/>
        <v>116752.49</v>
      </c>
      <c r="F12" s="7">
        <v>57072.54</v>
      </c>
      <c r="G12" s="7">
        <v>57072.54</v>
      </c>
      <c r="H12" s="7">
        <f t="shared" si="3"/>
        <v>59679.950000000004</v>
      </c>
    </row>
    <row r="13" spans="1:8">
      <c r="A13" s="56" t="s">
        <v>17</v>
      </c>
      <c r="B13" s="57"/>
      <c r="C13" s="6">
        <f>SUM(C14:C22)</f>
        <v>3534745.42</v>
      </c>
      <c r="D13" s="6">
        <f t="shared" ref="D13:G13" si="4">SUM(D14:D22)</f>
        <v>-661527.32999999996</v>
      </c>
      <c r="E13" s="6">
        <f t="shared" si="4"/>
        <v>2873218.09</v>
      </c>
      <c r="F13" s="6">
        <f t="shared" si="4"/>
        <v>2646709.0500000003</v>
      </c>
      <c r="G13" s="6">
        <f t="shared" si="4"/>
        <v>2546734.8700000006</v>
      </c>
      <c r="H13" s="6">
        <f t="shared" si="3"/>
        <v>226509.03999999957</v>
      </c>
    </row>
    <row r="14" spans="1:8">
      <c r="A14" s="35" t="s">
        <v>154</v>
      </c>
      <c r="B14" s="36" t="s">
        <v>18</v>
      </c>
      <c r="C14" s="7">
        <v>204150</v>
      </c>
      <c r="D14" s="7">
        <v>-174027.61</v>
      </c>
      <c r="E14" s="7">
        <f t="shared" ref="E14:E22" si="5">C14+D14</f>
        <v>30122.390000000014</v>
      </c>
      <c r="F14" s="7">
        <v>129675.97</v>
      </c>
      <c r="G14" s="7">
        <v>114821.85</v>
      </c>
      <c r="H14" s="7">
        <f t="shared" si="3"/>
        <v>-99553.579999999987</v>
      </c>
    </row>
    <row r="15" spans="1:8">
      <c r="A15" s="35" t="s">
        <v>155</v>
      </c>
      <c r="B15" s="36" t="s">
        <v>19</v>
      </c>
      <c r="C15" s="7">
        <v>45445.919999999998</v>
      </c>
      <c r="D15" s="7">
        <v>0</v>
      </c>
      <c r="E15" s="7">
        <f t="shared" si="5"/>
        <v>45445.919999999998</v>
      </c>
      <c r="F15" s="7">
        <v>6801.19</v>
      </c>
      <c r="G15" s="7">
        <v>6801.19</v>
      </c>
      <c r="H15" s="7">
        <f t="shared" si="3"/>
        <v>38644.729999999996</v>
      </c>
    </row>
    <row r="16" spans="1:8">
      <c r="A16" s="35" t="s">
        <v>156</v>
      </c>
      <c r="B16" s="36" t="s">
        <v>20</v>
      </c>
      <c r="C16" s="7">
        <v>550000</v>
      </c>
      <c r="D16" s="7">
        <v>-174027.61</v>
      </c>
      <c r="E16" s="7">
        <f t="shared" si="5"/>
        <v>375972.39</v>
      </c>
      <c r="F16" s="7">
        <v>450800</v>
      </c>
      <c r="G16" s="7">
        <v>450800</v>
      </c>
      <c r="H16" s="7">
        <f t="shared" si="3"/>
        <v>-74827.609999999986</v>
      </c>
    </row>
    <row r="17" spans="1:8">
      <c r="A17" s="35" t="s">
        <v>157</v>
      </c>
      <c r="B17" s="36" t="s">
        <v>21</v>
      </c>
      <c r="C17" s="7">
        <v>1159000</v>
      </c>
      <c r="D17" s="7">
        <v>324522.40000000002</v>
      </c>
      <c r="E17" s="7">
        <f t="shared" si="5"/>
        <v>1483522.4</v>
      </c>
      <c r="F17" s="7">
        <v>1155886.49</v>
      </c>
      <c r="G17" s="7">
        <v>1111867.53</v>
      </c>
      <c r="H17" s="7">
        <f t="shared" si="3"/>
        <v>327635.90999999992</v>
      </c>
    </row>
    <row r="18" spans="1:8">
      <c r="A18" s="35" t="s">
        <v>158</v>
      </c>
      <c r="B18" s="36" t="s">
        <v>22</v>
      </c>
      <c r="C18" s="7">
        <v>245500</v>
      </c>
      <c r="D18" s="7">
        <v>-174027.61</v>
      </c>
      <c r="E18" s="7">
        <f t="shared" si="5"/>
        <v>71472.390000000014</v>
      </c>
      <c r="F18" s="7">
        <v>111414.08</v>
      </c>
      <c r="G18" s="7">
        <v>111414.08</v>
      </c>
      <c r="H18" s="7">
        <f t="shared" si="3"/>
        <v>-39941.689999999988</v>
      </c>
    </row>
    <row r="19" spans="1:8">
      <c r="A19" s="35" t="s">
        <v>159</v>
      </c>
      <c r="B19" s="36" t="s">
        <v>23</v>
      </c>
      <c r="C19" s="7">
        <v>962049.5</v>
      </c>
      <c r="D19" s="7">
        <v>-522082.83</v>
      </c>
      <c r="E19" s="7">
        <f t="shared" si="5"/>
        <v>439966.67</v>
      </c>
      <c r="F19" s="7">
        <v>529160.25</v>
      </c>
      <c r="G19" s="7">
        <v>488059.15</v>
      </c>
      <c r="H19" s="7">
        <f t="shared" si="3"/>
        <v>-89193.580000000016</v>
      </c>
    </row>
    <row r="20" spans="1:8">
      <c r="A20" s="35" t="s">
        <v>160</v>
      </c>
      <c r="B20" s="36" t="s">
        <v>24</v>
      </c>
      <c r="C20" s="7">
        <v>284000</v>
      </c>
      <c r="D20" s="7">
        <v>21450</v>
      </c>
      <c r="E20" s="7">
        <f t="shared" si="5"/>
        <v>305450</v>
      </c>
      <c r="F20" s="7">
        <v>218745.1</v>
      </c>
      <c r="G20" s="7">
        <v>218745.1</v>
      </c>
      <c r="H20" s="7">
        <f t="shared" si="3"/>
        <v>86704.9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84600</v>
      </c>
      <c r="D22" s="7">
        <v>36665.93</v>
      </c>
      <c r="E22" s="7">
        <f t="shared" si="5"/>
        <v>121265.93</v>
      </c>
      <c r="F22" s="7">
        <v>44225.97</v>
      </c>
      <c r="G22" s="7">
        <v>44225.97</v>
      </c>
      <c r="H22" s="7">
        <f t="shared" si="3"/>
        <v>77039.959999999992</v>
      </c>
    </row>
    <row r="23" spans="1:8">
      <c r="A23" s="56" t="s">
        <v>27</v>
      </c>
      <c r="B23" s="57"/>
      <c r="C23" s="6">
        <f>SUM(C24:C32)</f>
        <v>12784834.17</v>
      </c>
      <c r="D23" s="6">
        <f t="shared" ref="D23:G23" si="6">SUM(D24:D32)</f>
        <v>1809939.73</v>
      </c>
      <c r="E23" s="6">
        <f t="shared" si="6"/>
        <v>14594773.9</v>
      </c>
      <c r="F23" s="6">
        <f t="shared" si="6"/>
        <v>6571162.0199999996</v>
      </c>
      <c r="G23" s="6">
        <f t="shared" si="6"/>
        <v>6085011.2100000009</v>
      </c>
      <c r="H23" s="6">
        <f t="shared" si="3"/>
        <v>8023611.8800000008</v>
      </c>
    </row>
    <row r="24" spans="1:8">
      <c r="A24" s="35" t="s">
        <v>163</v>
      </c>
      <c r="B24" s="36" t="s">
        <v>28</v>
      </c>
      <c r="C24" s="7">
        <v>7593300</v>
      </c>
      <c r="D24" s="7">
        <v>0</v>
      </c>
      <c r="E24" s="7">
        <f t="shared" ref="E24:E32" si="7">C24+D24</f>
        <v>7593300</v>
      </c>
      <c r="F24" s="7">
        <v>3130729.69</v>
      </c>
      <c r="G24" s="7">
        <v>2720805.79</v>
      </c>
      <c r="H24" s="7">
        <f t="shared" si="3"/>
        <v>4462570.3100000005</v>
      </c>
    </row>
    <row r="25" spans="1:8">
      <c r="A25" s="35" t="s">
        <v>164</v>
      </c>
      <c r="B25" s="36" t="s">
        <v>29</v>
      </c>
      <c r="C25" s="7">
        <v>70300</v>
      </c>
      <c r="D25" s="7">
        <v>747823.54</v>
      </c>
      <c r="E25" s="7">
        <f t="shared" si="7"/>
        <v>818123.54</v>
      </c>
      <c r="F25" s="7">
        <v>700990.46</v>
      </c>
      <c r="G25" s="7">
        <v>700990.46</v>
      </c>
      <c r="H25" s="7">
        <f t="shared" si="3"/>
        <v>117133.08000000007</v>
      </c>
    </row>
    <row r="26" spans="1:8">
      <c r="A26" s="35" t="s">
        <v>165</v>
      </c>
      <c r="B26" s="36" t="s">
        <v>30</v>
      </c>
      <c r="C26" s="7">
        <v>554812</v>
      </c>
      <c r="D26" s="7">
        <v>126944</v>
      </c>
      <c r="E26" s="7">
        <f t="shared" si="7"/>
        <v>681756</v>
      </c>
      <c r="F26" s="7">
        <v>255206.76</v>
      </c>
      <c r="G26" s="7">
        <v>207256.76</v>
      </c>
      <c r="H26" s="7">
        <f t="shared" si="3"/>
        <v>426549.24</v>
      </c>
    </row>
    <row r="27" spans="1:8">
      <c r="A27" s="35" t="s">
        <v>166</v>
      </c>
      <c r="B27" s="36" t="s">
        <v>31</v>
      </c>
      <c r="C27" s="7">
        <v>16500</v>
      </c>
      <c r="D27" s="7">
        <v>25000</v>
      </c>
      <c r="E27" s="7">
        <f t="shared" si="7"/>
        <v>41500</v>
      </c>
      <c r="F27" s="7">
        <v>17895.900000000001</v>
      </c>
      <c r="G27" s="7">
        <v>17895.900000000001</v>
      </c>
      <c r="H27" s="7">
        <f t="shared" si="3"/>
        <v>23604.1</v>
      </c>
    </row>
    <row r="28" spans="1:8">
      <c r="A28" s="35" t="s">
        <v>167</v>
      </c>
      <c r="B28" s="36" t="s">
        <v>32</v>
      </c>
      <c r="C28" s="7">
        <v>2559600</v>
      </c>
      <c r="D28" s="7">
        <v>926944.78</v>
      </c>
      <c r="E28" s="7">
        <f t="shared" si="7"/>
        <v>3486544.7800000003</v>
      </c>
      <c r="F28" s="7">
        <v>1438721.96</v>
      </c>
      <c r="G28" s="7">
        <v>1411565.05</v>
      </c>
      <c r="H28" s="7">
        <f t="shared" si="3"/>
        <v>2047822.8200000003</v>
      </c>
    </row>
    <row r="29" spans="1:8">
      <c r="A29" s="35" t="s">
        <v>168</v>
      </c>
      <c r="B29" s="36" t="s">
        <v>33</v>
      </c>
      <c r="C29" s="7">
        <v>96000</v>
      </c>
      <c r="D29" s="7">
        <v>0</v>
      </c>
      <c r="E29" s="7">
        <f t="shared" si="7"/>
        <v>96000</v>
      </c>
      <c r="F29" s="7">
        <v>7758.62</v>
      </c>
      <c r="G29" s="7">
        <v>7758.62</v>
      </c>
      <c r="H29" s="7">
        <f t="shared" si="3"/>
        <v>88241.38</v>
      </c>
    </row>
    <row r="30" spans="1:8">
      <c r="A30" s="35" t="s">
        <v>169</v>
      </c>
      <c r="B30" s="36" t="s">
        <v>34</v>
      </c>
      <c r="C30" s="7">
        <v>23600</v>
      </c>
      <c r="D30" s="7">
        <v>0</v>
      </c>
      <c r="E30" s="7">
        <f t="shared" si="7"/>
        <v>23600</v>
      </c>
      <c r="F30" s="7">
        <v>3910.36</v>
      </c>
      <c r="G30" s="7">
        <v>3910.36</v>
      </c>
      <c r="H30" s="7">
        <f t="shared" si="3"/>
        <v>19689.64</v>
      </c>
    </row>
    <row r="31" spans="1:8">
      <c r="A31" s="35" t="s">
        <v>170</v>
      </c>
      <c r="B31" s="36" t="s">
        <v>35</v>
      </c>
      <c r="C31" s="7">
        <v>151100</v>
      </c>
      <c r="D31" s="7">
        <v>-16772.59</v>
      </c>
      <c r="E31" s="7">
        <f t="shared" si="7"/>
        <v>134327.41</v>
      </c>
      <c r="F31" s="7">
        <v>36557.5</v>
      </c>
      <c r="G31" s="7">
        <v>35437.5</v>
      </c>
      <c r="H31" s="7">
        <f t="shared" si="3"/>
        <v>97769.91</v>
      </c>
    </row>
    <row r="32" spans="1:8">
      <c r="A32" s="35" t="s">
        <v>171</v>
      </c>
      <c r="B32" s="36" t="s">
        <v>36</v>
      </c>
      <c r="C32" s="7">
        <v>1719622.17</v>
      </c>
      <c r="D32" s="7">
        <v>0</v>
      </c>
      <c r="E32" s="7">
        <f t="shared" si="7"/>
        <v>1719622.17</v>
      </c>
      <c r="F32" s="7">
        <v>979390.77</v>
      </c>
      <c r="G32" s="7">
        <v>979390.77</v>
      </c>
      <c r="H32" s="7">
        <f t="shared" si="3"/>
        <v>740231.39999999991</v>
      </c>
    </row>
    <row r="33" spans="1:8">
      <c r="A33" s="56" t="s">
        <v>37</v>
      </c>
      <c r="B33" s="57"/>
      <c r="C33" s="6">
        <f>SUM(C34:C42)</f>
        <v>173100</v>
      </c>
      <c r="D33" s="6">
        <f t="shared" ref="D33:G33" si="8">SUM(D34:D42)</f>
        <v>112000</v>
      </c>
      <c r="E33" s="6">
        <f t="shared" si="8"/>
        <v>285100</v>
      </c>
      <c r="F33" s="6">
        <f t="shared" si="8"/>
        <v>135800</v>
      </c>
      <c r="G33" s="6">
        <f t="shared" si="8"/>
        <v>134800</v>
      </c>
      <c r="H33" s="6">
        <f t="shared" si="3"/>
        <v>149300</v>
      </c>
    </row>
    <row r="34" spans="1:8">
      <c r="A34" s="35" t="s">
        <v>172</v>
      </c>
      <c r="B34" s="36" t="s">
        <v>38</v>
      </c>
      <c r="C34" s="7">
        <v>17500</v>
      </c>
      <c r="D34" s="7">
        <v>0</v>
      </c>
      <c r="E34" s="7">
        <f t="shared" ref="E34:E42" si="9">C34+D34</f>
        <v>17500</v>
      </c>
      <c r="F34" s="7">
        <v>12000</v>
      </c>
      <c r="G34" s="7">
        <v>12000</v>
      </c>
      <c r="H34" s="7">
        <f t="shared" si="3"/>
        <v>5500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155600</v>
      </c>
      <c r="D37" s="7">
        <v>112000</v>
      </c>
      <c r="E37" s="7">
        <f t="shared" si="9"/>
        <v>267600</v>
      </c>
      <c r="F37" s="7">
        <v>123800</v>
      </c>
      <c r="G37" s="7">
        <v>122800</v>
      </c>
      <c r="H37" s="7">
        <f t="shared" si="3"/>
        <v>143800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585000</v>
      </c>
      <c r="D43" s="6">
        <f t="shared" ref="D43:G43" si="10">SUM(D44:D52)</f>
        <v>456099.99</v>
      </c>
      <c r="E43" s="6">
        <f t="shared" si="10"/>
        <v>1041099.99</v>
      </c>
      <c r="F43" s="6">
        <f t="shared" si="10"/>
        <v>108021.31</v>
      </c>
      <c r="G43" s="6">
        <f t="shared" si="10"/>
        <v>108021.31</v>
      </c>
      <c r="H43" s="6">
        <f t="shared" si="3"/>
        <v>933078.67999999993</v>
      </c>
    </row>
    <row r="44" spans="1:8">
      <c r="A44" s="35" t="s">
        <v>179</v>
      </c>
      <c r="B44" s="36" t="s">
        <v>48</v>
      </c>
      <c r="C44" s="7">
        <v>205000</v>
      </c>
      <c r="D44" s="7">
        <v>456099.99</v>
      </c>
      <c r="E44" s="7">
        <f t="shared" ref="E44:E52" si="11">C44+D44</f>
        <v>661099.99</v>
      </c>
      <c r="F44" s="7">
        <v>61776.05</v>
      </c>
      <c r="G44" s="7">
        <v>61776.05</v>
      </c>
      <c r="H44" s="7">
        <f t="shared" si="3"/>
        <v>599323.93999999994</v>
      </c>
    </row>
    <row r="45" spans="1:8">
      <c r="A45" s="35" t="s">
        <v>180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181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182</v>
      </c>
      <c r="B47" s="3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380000</v>
      </c>
      <c r="D49" s="7">
        <v>0</v>
      </c>
      <c r="E49" s="7">
        <f t="shared" si="11"/>
        <v>380000</v>
      </c>
      <c r="F49" s="7">
        <v>46245.26</v>
      </c>
      <c r="G49" s="7">
        <v>46245.26</v>
      </c>
      <c r="H49" s="7">
        <f t="shared" si="3"/>
        <v>333754.74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8500000</v>
      </c>
      <c r="D53" s="6">
        <f t="shared" ref="D53:G53" si="12">SUM(D54:D56)</f>
        <v>608919.79</v>
      </c>
      <c r="E53" s="6">
        <f t="shared" si="12"/>
        <v>9108919.7899999991</v>
      </c>
      <c r="F53" s="6">
        <f t="shared" si="12"/>
        <v>4783870.8</v>
      </c>
      <c r="G53" s="6">
        <f t="shared" si="12"/>
        <v>4783870.8</v>
      </c>
      <c r="H53" s="6">
        <f t="shared" si="3"/>
        <v>4325048.9899999993</v>
      </c>
    </row>
    <row r="54" spans="1:8">
      <c r="A54" s="35" t="s">
        <v>188</v>
      </c>
      <c r="B54" s="36" t="s">
        <v>58</v>
      </c>
      <c r="C54" s="7">
        <v>0</v>
      </c>
      <c r="D54" s="7">
        <v>1009826.2</v>
      </c>
      <c r="E54" s="7">
        <f t="shared" ref="E54:E56" si="13">C54+D54</f>
        <v>1009826.2</v>
      </c>
      <c r="F54" s="7">
        <v>504910.33</v>
      </c>
      <c r="G54" s="7">
        <v>504910.33</v>
      </c>
      <c r="H54" s="7">
        <f t="shared" si="3"/>
        <v>504915.86999999994</v>
      </c>
    </row>
    <row r="55" spans="1:8">
      <c r="A55" s="35" t="s">
        <v>189</v>
      </c>
      <c r="B55" s="36" t="s">
        <v>59</v>
      </c>
      <c r="C55" s="7">
        <v>8500000</v>
      </c>
      <c r="D55" s="7">
        <v>-400906.41</v>
      </c>
      <c r="E55" s="7">
        <f t="shared" si="13"/>
        <v>8099093.5899999999</v>
      </c>
      <c r="F55" s="7">
        <v>4278960.47</v>
      </c>
      <c r="G55" s="7">
        <v>4278960.47</v>
      </c>
      <c r="H55" s="7">
        <f t="shared" si="3"/>
        <v>3820133.12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1250000</v>
      </c>
      <c r="E79" s="8">
        <f t="shared" si="21"/>
        <v>1250000</v>
      </c>
      <c r="F79" s="8">
        <f t="shared" si="21"/>
        <v>0</v>
      </c>
      <c r="G79" s="8">
        <f t="shared" si="21"/>
        <v>0</v>
      </c>
      <c r="H79" s="8">
        <f t="shared" si="21"/>
        <v>1250000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207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210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211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214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215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218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219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220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223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224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225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226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227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230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231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239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240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241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1250000</v>
      </c>
      <c r="E128" s="8">
        <f t="shared" si="33"/>
        <v>1250000</v>
      </c>
      <c r="F128" s="8">
        <f t="shared" si="33"/>
        <v>0</v>
      </c>
      <c r="G128" s="8">
        <f t="shared" si="33"/>
        <v>0</v>
      </c>
      <c r="H128" s="8">
        <f t="shared" si="24"/>
        <v>1250000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1250000</v>
      </c>
      <c r="E130" s="7">
        <f t="shared" si="34"/>
        <v>1250000</v>
      </c>
      <c r="F130" s="9">
        <v>0</v>
      </c>
      <c r="G130" s="9">
        <v>0</v>
      </c>
      <c r="H130" s="9">
        <f t="shared" si="24"/>
        <v>1250000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47043003.880000003</v>
      </c>
      <c r="D154" s="8">
        <f t="shared" ref="D154:H154" si="42">D4+D79</f>
        <v>4433631.34</v>
      </c>
      <c r="E154" s="8">
        <f t="shared" si="42"/>
        <v>51476635.219999999</v>
      </c>
      <c r="F154" s="8">
        <f t="shared" si="42"/>
        <v>23613448.469999999</v>
      </c>
      <c r="G154" s="8">
        <f t="shared" si="42"/>
        <v>22961323.479999997</v>
      </c>
      <c r="H154" s="8">
        <f t="shared" si="42"/>
        <v>27863186.749999996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326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47043003.880000003</v>
      </c>
      <c r="C5" s="8">
        <f t="shared" ref="C5:G5" si="0">SUM(C6:C13)</f>
        <v>3183631.34</v>
      </c>
      <c r="D5" s="8">
        <f t="shared" si="0"/>
        <v>50226635.219999999</v>
      </c>
      <c r="E5" s="8">
        <f t="shared" si="0"/>
        <v>23613448.469999999</v>
      </c>
      <c r="F5" s="8">
        <f t="shared" si="0"/>
        <v>22961323.48</v>
      </c>
      <c r="G5" s="8">
        <f t="shared" si="0"/>
        <v>26613186.750000004</v>
      </c>
    </row>
    <row r="6" spans="1:7">
      <c r="A6" s="18">
        <v>3112</v>
      </c>
      <c r="B6" s="9">
        <v>47043003.880000003</v>
      </c>
      <c r="C6" s="9">
        <v>0</v>
      </c>
      <c r="D6" s="9">
        <f>B6+C6</f>
        <v>47043003.880000003</v>
      </c>
      <c r="E6" s="9">
        <v>23613448.469999999</v>
      </c>
      <c r="F6" s="9">
        <v>22961323.48</v>
      </c>
      <c r="G6" s="9">
        <f>D6-E6</f>
        <v>23429555.410000004</v>
      </c>
    </row>
    <row r="7" spans="1:7">
      <c r="A7" s="18">
        <v>3112</v>
      </c>
      <c r="B7" s="9">
        <v>0</v>
      </c>
      <c r="C7" s="9">
        <v>3183631.34</v>
      </c>
      <c r="D7" s="9">
        <f t="shared" ref="D7:D13" si="1">B7+C7</f>
        <v>3183631.34</v>
      </c>
      <c r="E7" s="9">
        <v>0</v>
      </c>
      <c r="F7" s="9">
        <v>0</v>
      </c>
      <c r="G7" s="9">
        <f t="shared" ref="G7:G13" si="2">D7-E7</f>
        <v>3183631.34</v>
      </c>
    </row>
    <row r="8" spans="1:7">
      <c r="A8" s="18" t="s">
        <v>91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1250000</v>
      </c>
      <c r="D16" s="8">
        <f t="shared" si="3"/>
        <v>1250000</v>
      </c>
      <c r="E16" s="8">
        <f t="shared" si="3"/>
        <v>0</v>
      </c>
      <c r="F16" s="8">
        <f t="shared" si="3"/>
        <v>0</v>
      </c>
      <c r="G16" s="8">
        <f t="shared" si="3"/>
        <v>1250000</v>
      </c>
    </row>
    <row r="17" spans="1:7">
      <c r="A17" s="18">
        <v>3112</v>
      </c>
      <c r="B17" s="9">
        <v>0</v>
      </c>
      <c r="C17" s="9">
        <v>1250000</v>
      </c>
      <c r="D17" s="9">
        <f>B17+C17</f>
        <v>1250000</v>
      </c>
      <c r="E17" s="9">
        <v>0</v>
      </c>
      <c r="F17" s="9">
        <v>0</v>
      </c>
      <c r="G17" s="9">
        <f t="shared" ref="G17:G24" si="4">D17-E17</f>
        <v>1250000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47043003.880000003</v>
      </c>
      <c r="C26" s="8">
        <f t="shared" ref="C26:G26" si="6">C5+C16</f>
        <v>4433631.34</v>
      </c>
      <c r="D26" s="8">
        <f t="shared" si="6"/>
        <v>51476635.219999999</v>
      </c>
      <c r="E26" s="8">
        <f t="shared" si="6"/>
        <v>23613448.469999999</v>
      </c>
      <c r="F26" s="8">
        <f t="shared" si="6"/>
        <v>22961323.48</v>
      </c>
      <c r="G26" s="8">
        <f t="shared" si="6"/>
        <v>27863186.750000004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327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98</v>
      </c>
      <c r="B5" s="80"/>
      <c r="C5" s="8">
        <f>C6+C16+C25+C36</f>
        <v>47043003.880000003</v>
      </c>
      <c r="D5" s="8">
        <f t="shared" ref="D5:H5" si="0">D6+D16+D25+D36</f>
        <v>3183631.34</v>
      </c>
      <c r="E5" s="8">
        <f t="shared" si="0"/>
        <v>50226635.220000006</v>
      </c>
      <c r="F5" s="8">
        <f t="shared" si="0"/>
        <v>23613448.469999999</v>
      </c>
      <c r="G5" s="8">
        <f t="shared" si="0"/>
        <v>22961323.48</v>
      </c>
      <c r="H5" s="8">
        <f t="shared" si="0"/>
        <v>26613186.750000004</v>
      </c>
    </row>
    <row r="6" spans="1:8" ht="12.75" customHeight="1">
      <c r="A6" s="58" t="s">
        <v>99</v>
      </c>
      <c r="B6" s="59"/>
      <c r="C6" s="8">
        <f>SUM(C7:C14)</f>
        <v>890348.13</v>
      </c>
      <c r="D6" s="8">
        <f t="shared" ref="D6:H6" si="1">SUM(D7:D14)</f>
        <v>-29615</v>
      </c>
      <c r="E6" s="8">
        <f t="shared" si="1"/>
        <v>860733.13</v>
      </c>
      <c r="F6" s="8">
        <f t="shared" si="1"/>
        <v>341656.79</v>
      </c>
      <c r="G6" s="8">
        <f t="shared" si="1"/>
        <v>336138.38</v>
      </c>
      <c r="H6" s="8">
        <f t="shared" si="1"/>
        <v>519076.34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>
        <v>890348.13</v>
      </c>
      <c r="D14" s="9">
        <v>-29615</v>
      </c>
      <c r="E14" s="9">
        <f t="shared" si="2"/>
        <v>860733.13</v>
      </c>
      <c r="F14" s="9">
        <v>341656.79</v>
      </c>
      <c r="G14" s="9">
        <v>336138.38</v>
      </c>
      <c r="H14" s="9">
        <f t="shared" si="3"/>
        <v>519076.34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108</v>
      </c>
      <c r="B16" s="73"/>
      <c r="C16" s="8">
        <f>SUM(C17:C23)</f>
        <v>46152655.75</v>
      </c>
      <c r="D16" s="8">
        <f t="shared" ref="D16:G16" si="4">SUM(D17:D23)</f>
        <v>3213246.34</v>
      </c>
      <c r="E16" s="8">
        <f t="shared" si="4"/>
        <v>49365902.090000004</v>
      </c>
      <c r="F16" s="8">
        <f t="shared" si="4"/>
        <v>23271791.68</v>
      </c>
      <c r="G16" s="8">
        <f t="shared" si="4"/>
        <v>22625185.100000001</v>
      </c>
      <c r="H16" s="8">
        <f t="shared" si="3"/>
        <v>26094110.410000004</v>
      </c>
    </row>
    <row r="17" spans="1:8">
      <c r="A17" s="46" t="s">
        <v>275</v>
      </c>
      <c r="B17" s="40" t="s">
        <v>109</v>
      </c>
      <c r="C17" s="9">
        <v>23358382.809999999</v>
      </c>
      <c r="D17" s="9">
        <v>2888605.94</v>
      </c>
      <c r="E17" s="9">
        <f>C17+D17</f>
        <v>26246988.75</v>
      </c>
      <c r="F17" s="9">
        <v>11210000.83</v>
      </c>
      <c r="G17" s="9">
        <v>11048213.699999999</v>
      </c>
      <c r="H17" s="9">
        <f t="shared" si="3"/>
        <v>15036987.92</v>
      </c>
    </row>
    <row r="18" spans="1:8">
      <c r="A18" s="46" t="s">
        <v>276</v>
      </c>
      <c r="B18" s="40" t="s">
        <v>110</v>
      </c>
      <c r="C18" s="9">
        <v>22794272.940000001</v>
      </c>
      <c r="D18" s="9">
        <v>324640.40000000002</v>
      </c>
      <c r="E18" s="9">
        <f t="shared" ref="E18:E23" si="5">C18+D18</f>
        <v>23118913.34</v>
      </c>
      <c r="F18" s="9">
        <v>12061790.85</v>
      </c>
      <c r="G18" s="9">
        <v>11576971.4</v>
      </c>
      <c r="H18" s="9">
        <f t="shared" si="3"/>
        <v>11057122.49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116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126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131</v>
      </c>
      <c r="B42" s="73"/>
      <c r="C42" s="8">
        <f>C43+C53+C62+C73</f>
        <v>0</v>
      </c>
      <c r="D42" s="8">
        <f t="shared" ref="D42:G42" si="10">D43+D53+D62+D73</f>
        <v>1250000</v>
      </c>
      <c r="E42" s="8">
        <f t="shared" si="10"/>
        <v>1250000</v>
      </c>
      <c r="F42" s="8">
        <f t="shared" si="10"/>
        <v>0</v>
      </c>
      <c r="G42" s="8">
        <f t="shared" si="10"/>
        <v>0</v>
      </c>
      <c r="H42" s="8">
        <f t="shared" si="3"/>
        <v>1250000</v>
      </c>
    </row>
    <row r="43" spans="1:8" ht="12.75">
      <c r="A43" s="58" t="s">
        <v>99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108</v>
      </c>
      <c r="B53" s="73"/>
      <c r="C53" s="8">
        <f>SUM(C54:C60)</f>
        <v>0</v>
      </c>
      <c r="D53" s="8">
        <f t="shared" ref="D53:G53" si="13">SUM(D54:D60)</f>
        <v>1250000</v>
      </c>
      <c r="E53" s="8">
        <f t="shared" si="13"/>
        <v>1250000</v>
      </c>
      <c r="F53" s="8">
        <f t="shared" si="13"/>
        <v>0</v>
      </c>
      <c r="G53" s="8">
        <f t="shared" si="13"/>
        <v>0</v>
      </c>
      <c r="H53" s="8">
        <f t="shared" si="3"/>
        <v>1250000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>
        <v>0</v>
      </c>
      <c r="D55" s="9">
        <v>1250000</v>
      </c>
      <c r="E55" s="9">
        <f t="shared" ref="E55:E60" si="14">C55+D55</f>
        <v>1250000</v>
      </c>
      <c r="F55" s="9">
        <v>0</v>
      </c>
      <c r="G55" s="9">
        <v>0</v>
      </c>
      <c r="H55" s="9">
        <f t="shared" si="3"/>
        <v>1250000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116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126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47043003.880000003</v>
      </c>
      <c r="D79" s="8">
        <f t="shared" ref="D79:H79" si="20">D5+D42</f>
        <v>4433631.34</v>
      </c>
      <c r="E79" s="8">
        <f t="shared" si="20"/>
        <v>51476635.220000006</v>
      </c>
      <c r="F79" s="8">
        <f t="shared" si="20"/>
        <v>23613448.469999999</v>
      </c>
      <c r="G79" s="8">
        <f t="shared" si="20"/>
        <v>22961323.48</v>
      </c>
      <c r="H79" s="8">
        <f t="shared" si="20"/>
        <v>27863186.750000004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328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21465324.289999999</v>
      </c>
      <c r="C4" s="28">
        <f t="shared" ref="C4:G4" si="0">C5+C6+C7+C10+C11+C14</f>
        <v>858199.16</v>
      </c>
      <c r="D4" s="28">
        <f t="shared" si="0"/>
        <v>22323523.449999999</v>
      </c>
      <c r="E4" s="28">
        <f t="shared" si="0"/>
        <v>9367885.2899999991</v>
      </c>
      <c r="F4" s="28">
        <f t="shared" si="0"/>
        <v>9302885.2899999991</v>
      </c>
      <c r="G4" s="28">
        <f t="shared" si="0"/>
        <v>12955638.16</v>
      </c>
    </row>
    <row r="5" spans="1:7">
      <c r="A5" s="29" t="s">
        <v>134</v>
      </c>
      <c r="B5" s="9">
        <v>21465324.289999999</v>
      </c>
      <c r="C5" s="9">
        <v>858199.16</v>
      </c>
      <c r="D5" s="8">
        <f>B5+C5</f>
        <v>22323523.449999999</v>
      </c>
      <c r="E5" s="9">
        <v>9367885.2899999991</v>
      </c>
      <c r="F5" s="9">
        <v>9302885.2899999991</v>
      </c>
      <c r="G5" s="8">
        <f>D5-E5</f>
        <v>12955638.16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134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21465324.289999999</v>
      </c>
      <c r="C27" s="8">
        <f t="shared" ref="C27:G27" si="13">C4+C16</f>
        <v>858199.16</v>
      </c>
      <c r="D27" s="8">
        <f t="shared" si="13"/>
        <v>22323523.449999999</v>
      </c>
      <c r="E27" s="8">
        <f t="shared" si="13"/>
        <v>9367885.2899999991</v>
      </c>
      <c r="F27" s="8">
        <f t="shared" si="13"/>
        <v>9302885.2899999991</v>
      </c>
      <c r="G27" s="8">
        <f t="shared" si="13"/>
        <v>12955638.16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2017-04-18T18:51:15Z</cp:lastPrinted>
  <dcterms:created xsi:type="dcterms:W3CDTF">2017-01-11T17:22:36Z</dcterms:created>
  <dcterms:modified xsi:type="dcterms:W3CDTF">2018-07-30T15:05:35Z</dcterms:modified>
</cp:coreProperties>
</file>