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E576ECDB-8559-44EC-AE87-647002C24051}" xr6:coauthVersionLast="47" xr6:coauthVersionMax="47" xr10:uidLastSave="{00000000-0000-0000-0000-000000000000}"/>
  <bookViews>
    <workbookView xWindow="-120" yWindow="-120" windowWidth="29040" windowHeight="15720" firstSheet="5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B9" i="8"/>
  <c r="C47" i="2"/>
  <c r="A2" i="25"/>
  <c r="G17" i="22"/>
  <c r="G6" i="22"/>
  <c r="G28" i="22"/>
  <c r="F17" i="22"/>
  <c r="E17" i="22"/>
  <c r="E6" i="22"/>
  <c r="E28" i="22"/>
  <c r="D17" i="22"/>
  <c r="C17" i="22"/>
  <c r="B17" i="22"/>
  <c r="F6" i="22"/>
  <c r="D6" i="22"/>
  <c r="C6" i="22"/>
  <c r="C28" i="22"/>
  <c r="B6" i="22"/>
  <c r="A2" i="22"/>
  <c r="C7" i="19"/>
  <c r="C29" i="19"/>
  <c r="D7" i="19"/>
  <c r="D29" i="19"/>
  <c r="E7" i="19"/>
  <c r="E29" i="19"/>
  <c r="F7" i="19"/>
  <c r="F29" i="19"/>
  <c r="G7" i="19"/>
  <c r="G29" i="19"/>
  <c r="B7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6" i="20"/>
  <c r="F30" i="20"/>
  <c r="E20" i="20"/>
  <c r="E6" i="20"/>
  <c r="E30" i="20"/>
  <c r="D20" i="20"/>
  <c r="C20" i="20"/>
  <c r="B20" i="20"/>
  <c r="B6" i="20"/>
  <c r="B30" i="20"/>
  <c r="G6" i="20"/>
  <c r="D6" i="20"/>
  <c r="D30" i="20"/>
  <c r="C6" i="20"/>
  <c r="C30" i="20"/>
  <c r="A2" i="20"/>
  <c r="A2" i="19"/>
  <c r="C7" i="16"/>
  <c r="C31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7" i="16"/>
  <c r="B31" i="16"/>
  <c r="B21" i="16"/>
  <c r="A2" i="16"/>
  <c r="B47" i="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9" i="10"/>
  <c r="C9" i="10"/>
  <c r="D9" i="10"/>
  <c r="F9" i="10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/>
  <c r="D27" i="9"/>
  <c r="E27" i="9"/>
  <c r="F27" i="9"/>
  <c r="G27" i="9"/>
  <c r="B71" i="9"/>
  <c r="B61" i="9"/>
  <c r="B53" i="9"/>
  <c r="B44" i="9"/>
  <c r="B37" i="9"/>
  <c r="B27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/>
  <c r="H20" i="3"/>
  <c r="G13" i="3"/>
  <c r="G9" i="3"/>
  <c r="F13" i="3"/>
  <c r="F9" i="3"/>
  <c r="F8" i="3"/>
  <c r="E13" i="3"/>
  <c r="E9" i="3"/>
  <c r="D13" i="3"/>
  <c r="D9" i="3"/>
  <c r="D8" i="3"/>
  <c r="C13" i="3"/>
  <c r="B22" i="3"/>
  <c r="C19" i="8"/>
  <c r="D19" i="8"/>
  <c r="E19" i="8"/>
  <c r="E29" i="8"/>
  <c r="F19" i="8"/>
  <c r="F29" i="8"/>
  <c r="G19" i="8"/>
  <c r="B19" i="8"/>
  <c r="C9" i="7"/>
  <c r="G74" i="6"/>
  <c r="G73" i="6"/>
  <c r="G75" i="6"/>
  <c r="G68" i="6"/>
  <c r="G67" i="6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/>
  <c r="G34" i="6"/>
  <c r="G30" i="6"/>
  <c r="G31" i="6"/>
  <c r="G32" i="6"/>
  <c r="G33" i="6"/>
  <c r="G29" i="6"/>
  <c r="G28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/>
  <c r="F45" i="6"/>
  <c r="F37" i="6"/>
  <c r="F35" i="6"/>
  <c r="F28" i="6"/>
  <c r="F16" i="6"/>
  <c r="F41" i="6"/>
  <c r="E75" i="6"/>
  <c r="E67" i="6"/>
  <c r="E59" i="6"/>
  <c r="E54" i="6"/>
  <c r="E65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/>
  <c r="C75" i="6"/>
  <c r="C67" i="6"/>
  <c r="C59" i="6"/>
  <c r="C54" i="6"/>
  <c r="C65" i="6"/>
  <c r="C45" i="6"/>
  <c r="C37" i="6"/>
  <c r="C35" i="6"/>
  <c r="C28" i="6"/>
  <c r="C16" i="6"/>
  <c r="C41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/>
  <c r="B9" i="3"/>
  <c r="F75" i="2"/>
  <c r="E75" i="2"/>
  <c r="F79" i="2"/>
  <c r="E79" i="2"/>
  <c r="F57" i="2"/>
  <c r="E57" i="2"/>
  <c r="F47" i="2"/>
  <c r="F59" i="2"/>
  <c r="F81" i="2"/>
  <c r="E47" i="2"/>
  <c r="E59" i="2"/>
  <c r="E81" i="2"/>
  <c r="C60" i="2"/>
  <c r="B60" i="2"/>
  <c r="K20" i="4"/>
  <c r="E20" i="4"/>
  <c r="I20" i="4"/>
  <c r="C43" i="9"/>
  <c r="C77" i="9"/>
  <c r="B43" i="9"/>
  <c r="D9" i="9"/>
  <c r="E9" i="9"/>
  <c r="G9" i="9"/>
  <c r="B9" i="9"/>
  <c r="D43" i="9"/>
  <c r="D77" i="9"/>
  <c r="E43" i="9"/>
  <c r="E77" i="9"/>
  <c r="G43" i="9"/>
  <c r="G77" i="9"/>
  <c r="B29" i="8"/>
  <c r="D29" i="8"/>
  <c r="C29" i="8"/>
  <c r="G29" i="8"/>
  <c r="C159" i="7"/>
  <c r="B9" i="7"/>
  <c r="B159" i="7"/>
  <c r="E9" i="7"/>
  <c r="E159" i="7"/>
  <c r="B41" i="6"/>
  <c r="B70" i="6"/>
  <c r="B65" i="6"/>
  <c r="G54" i="6"/>
  <c r="D65" i="6"/>
  <c r="D70" i="6"/>
  <c r="E41" i="6"/>
  <c r="E70" i="6"/>
  <c r="B44" i="5"/>
  <c r="B11" i="5"/>
  <c r="B8" i="5"/>
  <c r="B21" i="5"/>
  <c r="B23" i="5"/>
  <c r="B25" i="5"/>
  <c r="B33" i="5"/>
  <c r="D44" i="5"/>
  <c r="D11" i="5"/>
  <c r="D8" i="5"/>
  <c r="C57" i="5"/>
  <c r="C59" i="5"/>
  <c r="D57" i="5"/>
  <c r="D59" i="5"/>
  <c r="B72" i="5"/>
  <c r="B74" i="5"/>
  <c r="C44" i="5"/>
  <c r="C11" i="5"/>
  <c r="C8" i="5"/>
  <c r="C21" i="5"/>
  <c r="C23" i="5"/>
  <c r="C25" i="5"/>
  <c r="C33" i="5"/>
  <c r="B57" i="5"/>
  <c r="B59" i="5"/>
  <c r="D21" i="5"/>
  <c r="D23" i="5"/>
  <c r="D25" i="5"/>
  <c r="D33" i="5"/>
  <c r="C72" i="5"/>
  <c r="C74" i="5"/>
  <c r="D72" i="5"/>
  <c r="D74" i="5"/>
  <c r="J20" i="4"/>
  <c r="G20" i="4"/>
  <c r="H20" i="4"/>
  <c r="G8" i="3"/>
  <c r="G20" i="3"/>
  <c r="F43" i="9"/>
  <c r="F9" i="9"/>
  <c r="E8" i="3"/>
  <c r="B8" i="3"/>
  <c r="G9" i="7"/>
  <c r="F9" i="7"/>
  <c r="F159" i="7"/>
  <c r="D9" i="7"/>
  <c r="C70" i="6"/>
  <c r="F70" i="6"/>
  <c r="G45" i="6"/>
  <c r="G65" i="6"/>
  <c r="G16" i="6"/>
  <c r="G41" i="6"/>
  <c r="G37" i="6"/>
  <c r="B77" i="9"/>
  <c r="F77" i="9"/>
  <c r="D159" i="7"/>
  <c r="G159" i="7"/>
  <c r="G42" i="6"/>
  <c r="G70" i="6"/>
  <c r="C62" i="2"/>
  <c r="B62" i="2"/>
  <c r="A2" i="3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F33" i="10"/>
  <c r="E33" i="10"/>
  <c r="D33" i="10"/>
  <c r="C33" i="10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G9" i="10"/>
  <c r="C32" i="11"/>
  <c r="G32" i="11"/>
  <c r="B32" i="11"/>
  <c r="F32" i="11"/>
  <c r="D32" i="11"/>
  <c r="E32" i="11"/>
  <c r="C8" i="12"/>
  <c r="C30" i="12"/>
  <c r="G33" i="10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<sst xmlns="http://schemas.openxmlformats.org/spreadsheetml/2006/main" count="1027" uniqueCount="614">
  <si>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</si>
  <si>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</si>
  <si>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</si>
  <si>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</si>
  <si>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</si>
  <si>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</si>
  <si>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</si>
  <si>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</si>
  <si>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</si>
  <si>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</si>
  <si>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</si>
  <si>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</si>
  <si>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</si>
  <si>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</si>
  <si>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</si>
  <si>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</si>
  <si>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</si>
  <si>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</si>
  <si>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</si>
  <si>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</si>
  <si>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</si>
  <si>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</si>
  <si>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</si>
  <si>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</si>
  <si>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</si>
  <si>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</si>
  <si>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</si>
  <si>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</si>
  <si>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</si>
  <si>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</si>
  <si>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</si>
  <si>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</si>
  <si>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</si>
  <si>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</si>
  <si>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</si>
  <si>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</si>
  <si>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</si>
  <si>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</si>
  <si>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</si>
  <si>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</si>
  <si>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</si>
  <si>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</si>
  <si>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</si>
  <si>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</si>
  <si>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</si>
  <si>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</si>
  <si>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</si>
  <si>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</si>
  <si>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</si>
  <si>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</si>
  <si>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</si>
  <si>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</si>
  <si>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</si>
  <si>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</si>
  <si>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</si>
  <si>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</si>
  <si>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</si>
  <si>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</si>
  <si>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</si>
  <si>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</si>
  <si>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</si>
  <si>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</si>
  <si>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</si>
  <si>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</si>
  <si>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</si>
  <si>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</si>
  <si>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</si>
  <si>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</si>
  <si>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</si>
  <si>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</si>
  <si>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</si>
  <si>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</si>
  <si>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</si>
  <si>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</si>
  <si>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</si>
  <si>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</si>
  <si>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</si>
  <si>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</si>
  <si>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</si>
  <si>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</si>
  <si>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</si>
  <si>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</si>
  <si>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</si>
  <si>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</si>
  <si>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</si>
  <si>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</si>
  <si>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</si>
  <si>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</si>
  <si>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</si>
  <si>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</si>
  <si>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</si>
  <si>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</si>
  <si>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</si>
  <si>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</si>
  <si>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</si>
  <si>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</si>
  <si>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</si>
  <si>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</si>
  <si>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</si>
  <si>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</si>
  <si>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</si>
  <si>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</si>
  <si>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</si>
  <si>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</si>
  <si>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</si>
  <si>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</si>
  <si>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</si>
  <si>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</si>
  <si>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</si>
  <si>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</si>
  <si>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</si>
  <si>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</si>
  <si>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</si>
  <si>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</si>
  <si>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</si>
  <si>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</si>
  <si>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</si>
  <si>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</si>
  <si>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</si>
  <si>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</si>
  <si>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</si>
  <si>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</si>
  <si>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</si>
  <si>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</si>
  <si>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</si>
  <si>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</si>
  <si>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</si>
  <si>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</si>
  <si>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</si>
  <si>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</si>
  <si>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</si>
  <si>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</si>
  <si>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</si>
  <si>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</si>
  <si>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</si>
  <si>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</si>
  <si>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</si>
  <si>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</si>
  <si>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</si>
  <si>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</si>
  <si>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</si>
  <si>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</si>
  <si>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</si>
  <si>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</si>
  <si>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</si>
  <si>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</si>
  <si>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</si>
  <si>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</si>
  <si>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</si>
  <si>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</si>
  <si>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</si>
  <si>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</si>
  <si>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</si>
  <si>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</si>
  <si>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</si>
  <si>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</si>
  <si>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</si>
  <si>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</si>
  <si>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</si>
  <si>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</si>
  <si>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</si>
  <si>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</si>
  <si>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</si>
  <si>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</si>
  <si>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</si>
  <si>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</si>
  <si>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</si>
  <si>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</si>
  <si>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</si>
  <si>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</si>
  <si>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</si>
  <si>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</si>
  <si>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</si>
  <si>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</si>
  <si>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</si>
  <si>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</si>
  <si>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</si>
  <si>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</si>
  <si>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</si>
  <si>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</si>
  <si>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</si>
  <si>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</si>
  <si>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</si>
  <si>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</si>
  <si>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</si>
  <si>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</si>
  <si>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</si>
  <si>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</si>
  <si>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</si>
  <si>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</si>
  <si>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</si>
  <si>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</si>
  <si>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</si>
  <si>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</si>
  <si>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</si>
  <si>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</si>
  <si>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</si>
  <si>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</si>
  <si>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</si>
  <si>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</si>
  <si>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</si>
  <si>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</si>
  <si>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</si>
  <si>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</si>
  <si>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</si>
  <si>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</si>
  <si>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</si>
  <si>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</si>
  <si>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</si>
  <si>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</si>
  <si>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</si>
  <si>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</si>
  <si>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</si>
  <si>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</si>
  <si>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</si>
  <si>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</si>
  <si>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</si>
  <si>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</si>
  <si>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</si>
  <si>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</si>
  <si>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</si>
  <si>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</si>
  <si>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</si>
  <si>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</si>
  <si>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</si>
  <si>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</si>
  <si>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</si>
  <si>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</si>
  <si>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</si>
  <si>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</si>
  <si>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</si>
  <si>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</si>
  <si>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</si>
  <si>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</si>
  <si>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</si>
  <si>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</si>
  <si>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</si>
  <si>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</si>
  <si>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</si>
  <si>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</si>
  <si>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</si>
  <si>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</si>
  <si>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</si>
  <si>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</si>
  <si>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</si>
  <si>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</si>
  <si>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</si>
  <si>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</si>
  <si>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</si>
  <si>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</si>
  <si>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</si>
  <si>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</si>
  <si>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</si>
  <si>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</si>
  <si>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</si>
  <si>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</si>
  <si>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</si>
  <si>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</si>
  <si>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</si>
  <si>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</si>
  <si>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</si>
  <si>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</si>
  <si>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</si>
  <si>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</si>
  <si>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</si>
  <si>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</si>
  <si>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</si>
  <si>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</si>
  <si>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</si>
  <si>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</si>
  <si>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</si>
  <si>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</si>
  <si>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</si>
  <si>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</si>
  <si>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</si>
  <si>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</si>
  <si>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</si>
  <si>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</si>
  <si>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</si>
  <si>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</si>
  <si>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</si>
  <si>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</si>
  <si>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</si>
  <si>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</si>
  <si>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</si>
  <si>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</si>
  <si>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</si>
  <si>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</si>
  <si>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</si>
  <si>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</si>
  <si>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</si>
  <si>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</si>
  <si>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</si>
  <si>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</si>
  <si>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</si>
  <si>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</si>
  <si>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</si>
  <si>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</si>
  <si>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</si>
  <si>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</si>
  <si>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</si>
  <si>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</si>
  <si>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</si>
  <si>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</si>
  <si>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</si>
  <si>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</si>
  <si>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</si>
  <si>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</si>
  <si>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</si>
  <si>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</si>
  <si>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</si>
  <si>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</si>
  <si>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</si>
  <si>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</si>
  <si>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</si>
  <si>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</si>
  <si>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</si>
  <si>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</si>
  <si>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</si>
  <si>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</si>
  <si>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</si>
  <si>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</si>
  <si>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</si>
  <si>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</si>
  <si>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</si>
  <si>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</si>
  <si>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</si>
  <si>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</si>
  <si>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</si>
  <si>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</si>
  <si>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</si>
  <si>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</si>
  <si>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</si>
  <si>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</si>
  <si>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</si>
  <si>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</si>
  <si>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</si>
  <si>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</si>
  <si>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</si>
  <si>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</si>
  <si>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</si>
  <si>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</si>
  <si>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</si>
  <si>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</si>
  <si>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</si>
  <si>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</si>
  <si>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</si>
  <si>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</si>
  <si>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</si>
  <si>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</si>
  <si>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</si>
  <si>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</si>
  <si>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</si>
  <si>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</si>
  <si>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</si>
  <si>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</si>
  <si>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</si>
  <si>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</si>
  <si>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</si>
  <si>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</si>
  <si>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</si>
  <si>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</si>
  <si>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</si>
  <si>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</si>
  <si>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</si>
  <si>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</si>
  <si>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</si>
  <si>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</si>
  <si>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</si>
  <si>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</si>
  <si>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</si>
  <si>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</si>
  <si>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</si>
  <si>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</si>
  <si>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</si>
  <si>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</si>
  <si>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</si>
  <si>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</si>
  <si>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</si>
  <si>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</si>
  <si>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</si>
  <si>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</si>
  <si>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</si>
  <si>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</si>
  <si>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</si>
  <si>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</si>
  <si>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</si>
  <si>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</si>
  <si>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</si>
  <si>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</si>
  <si>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</si>
  <si>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</si>
  <si>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</si>
  <si>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</si>
  <si>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</si>
  <si>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</si>
  <si>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</si>
  <si>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</si>
  <si>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</si>
  <si>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</si>
  <si>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</si>
  <si>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</si>
  <si>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</si>
  <si>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</si>
  <si>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</si>
  <si>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</si>
  <si>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</si>
  <si>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</si>
  <si>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</si>
  <si>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</si>
  <si>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</si>
  <si>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</si>
  <si>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</si>
  <si>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</si>
  <si>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</si>
  <si>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</si>
  <si>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</si>
  <si>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</si>
  <si>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</si>
  <si>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</si>
  <si>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</si>
  <si>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</si>
  <si>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</si>
  <si>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</si>
  <si>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</si>
  <si>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</si>
  <si>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</si>
  <si>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</si>
  <si>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</si>
  <si>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</si>
  <si>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</si>
  <si>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</si>
  <si>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</si>
  <si>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</si>
  <si>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</si>
  <si>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</si>
  <si>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</si>
  <si>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</si>
  <si>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</si>
  <si>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</si>
  <si>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</si>
  <si>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</si>
  <si>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</si>
  <si>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</si>
  <si>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</si>
  <si>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</si>
  <si>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</si>
  <si>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</si>
  <si>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</si>
  <si>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</si>
  <si>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</si>
  <si>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</si>
  <si>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</si>
  <si>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</si>
  <si>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</si>
  <si>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</si>
  <si>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</si>
  <si>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</si>
  <si>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</si>
  <si>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</si>
  <si>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</si>
  <si>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</si>
  <si>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</si>
  <si>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</si>
  <si>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</si>
  <si>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</si>
  <si>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</si>
  <si>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</si>
  <si>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</si>
  <si>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</si>
  <si>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</si>
  <si>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</si>
  <si>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</si>
  <si>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</si>
  <si>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</si>
  <si>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</si>
  <si>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</si>
  <si>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</si>
  <si>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</si>
  <si>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</si>
  <si>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</si>
  <si>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</si>
  <si>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</si>
  <si>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</si>
  <si>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</si>
  <si>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</si>
  <si>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</si>
  <si>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</si>
  <si>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</si>
  <si>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</si>
  <si>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</si>
  <si>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</si>
  <si>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</si>
  <si>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</si>
  <si>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</si>
  <si>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</si>
  <si>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</si>
  <si>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</si>
  <si>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</si>
  <si>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</si>
  <si>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</si>
  <si>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</si>
  <si>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</si>
  <si>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</si>
  <si>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</si>
  <si>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</si>
  <si>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</si>
  <si>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</si>
  <si>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</si>
  <si>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</si>
  <si>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</si>
  <si>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</si>
  <si>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</si>
  <si>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</si>
  <si>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</si>
  <si>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</si>
  <si>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</si>
  <si>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</si>
  <si>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</si>
  <si>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</si>
  <si>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</si>
  <si>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</si>
  <si>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</si>
  <si>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</si>
  <si>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</si>
  <si>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</si>
  <si>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</si>
  <si>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</si>
  <si>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</si>
  <si>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</si>
  <si>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</si>
  <si>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</si>
  <si>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</si>
  <si>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</si>
  <si>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</si>
  <si>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</si>
  <si>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</si>
  <si>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</si>
  <si>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</si>
  <si>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</si>
  <si>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</si>
  <si>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</si>
  <si>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</si>
  <si>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</si>
  <si>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</si>
  <si>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</si>
  <si>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</si>
  <si>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</si>
  <si>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</si>
  <si>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</si>
  <si>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</si>
  <si>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</si>
  <si>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</si>
  <si>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</si>
  <si>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</si>
  <si>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</si>
  <si>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</si>
  <si>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</si>
  <si>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</si>
  <si>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</si>
  <si>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</si>
  <si>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</si>
  <si>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</si>
  <si>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</si>
  <si>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</si>
  <si>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</si>
  <si>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</si>
  <si>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</si>
  <si>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</si>
  <si>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</si>
  <si>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</si>
  <si>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</si>
  <si>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</si>
  <si>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</si>
  <si>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</si>
  <si>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</si>
  <si>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</si>
  <si>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</si>
  <si>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</si>
  <si>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</si>
  <si>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</si>
  <si>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</si>
  <si>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</si>
  <si>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</si>
  <si>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</si>
  <si>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</si>
  <si>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</si>
  <si>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</si>
  <si>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</si>
  <si>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</si>
  <si>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</si>
  <si>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</si>
  <si>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</si>
  <si>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</si>
  <si>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</si>
  <si>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</si>
  <si>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</si>
  <si>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</si>
  <si>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</si>
  <si>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</si>
  <si>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de Agua Potable y Alcantarillado Municipal de Valle de Santiago</t>
  </si>
  <si>
    <t>Al 31 de Diciembre de 2023 y al 30 de Junio de 2024 (b)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</si>
  <si>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</si>
  <si>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</si>
  <si>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</si>
  <si>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</si>
  <si>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</si>
  <si>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</si>
  <si>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</si>
  <si>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</si>
  <si>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</si>
  <si>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EN ESTE MOMENTO EL SISTEMA DE AGUA POTABLE  Y ALCANTARILLADO MUNICIPAL DE VALLE DE SANTIAGO NO CUENTA CON INFORME SOBRE ESTUDIOS ACTUARIALES</t>
  </si>
  <si>
    <t>Del 1 de Enero al 30 de Junio de 2024 (b)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</si>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</sst>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2" borderId="16" xfId="5" applyNumberFormat="1" applyFont="1" applyFill="1" applyBorder="1" applyAlignment="1">
      <alignment horizontal="right"/>
    </xf>
    <xf numFmtId="165" fontId="0" fillId="0" borderId="14" xfId="5" applyNumberFormat="1" applyFont="1" applyBorder="1" applyAlignment="1">
      <alignment horizontal="right"/>
    </xf>
    <xf numFmtId="3" fontId="1" fillId="0" borderId="14" xfId="5" applyNumberFormat="1" applyFont="1" applyFill="1" applyBorder="1" applyProtection="1">
      <protection locked="0"/>
    </xf>
    <xf numFmtId="43" fontId="2" fillId="0" borderId="14" xfId="1" applyFont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top" wrapText="1"/>
      <protection locked="0"/>
    </xf>
  </cellXfs>
  <cellStyles count="6">
    <cellStyle name="Millares" xfId="1" builtinId="3"/>
    <cellStyle name="Millares 3" xfId="5" xr:uid="{94765E31-9561-4B39-A0EA-7A12107C7DA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I78" sqref="I7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197">
        <v>35984946.210000001</v>
      </c>
      <c r="C9" s="197">
        <v>23704639.649999999</v>
      </c>
      <c r="D9" s="46" t="s">
        <v>10</v>
      </c>
      <c r="E9" s="197">
        <v>28324560.719999999</v>
      </c>
      <c r="F9" s="197">
        <v>33117265.27</v>
      </c>
    </row>
    <row r="10" spans="1:6" x14ac:dyDescent="0.25">
      <c r="A10" s="48" t="s">
        <v>11</v>
      </c>
      <c r="B10" s="198">
        <v>0</v>
      </c>
      <c r="C10" s="198">
        <v>0</v>
      </c>
      <c r="D10" s="48" t="s">
        <v>12</v>
      </c>
      <c r="E10" s="198">
        <v>118961.86</v>
      </c>
      <c r="F10" s="198">
        <v>681460.63</v>
      </c>
    </row>
    <row r="11" spans="1:6" x14ac:dyDescent="0.25">
      <c r="A11" s="48" t="s">
        <v>13</v>
      </c>
      <c r="B11" s="198">
        <v>35984946.210000001</v>
      </c>
      <c r="C11" s="198">
        <v>23704639.649999999</v>
      </c>
      <c r="D11" s="48" t="s">
        <v>14</v>
      </c>
      <c r="E11" s="198">
        <v>2948266.96</v>
      </c>
      <c r="F11" s="198">
        <v>9676363.7300000004</v>
      </c>
    </row>
    <row r="12" spans="1:6" x14ac:dyDescent="0.25">
      <c r="A12" s="48" t="s">
        <v>15</v>
      </c>
      <c r="B12" s="198">
        <v>0</v>
      </c>
      <c r="C12" s="198">
        <v>0</v>
      </c>
      <c r="D12" s="48" t="s">
        <v>16</v>
      </c>
      <c r="E12" s="198">
        <v>-133398.41</v>
      </c>
      <c r="F12" s="198">
        <v>-133398.41</v>
      </c>
    </row>
    <row r="13" spans="1:6" x14ac:dyDescent="0.25">
      <c r="A13" s="48" t="s">
        <v>17</v>
      </c>
      <c r="B13" s="198">
        <v>0</v>
      </c>
      <c r="C13" s="198">
        <v>0</v>
      </c>
      <c r="D13" s="48" t="s">
        <v>18</v>
      </c>
      <c r="E13" s="198">
        <v>0</v>
      </c>
      <c r="F13" s="198">
        <v>0</v>
      </c>
    </row>
    <row r="14" spans="1:6" x14ac:dyDescent="0.25">
      <c r="A14" s="48" t="s">
        <v>19</v>
      </c>
      <c r="B14" s="198">
        <v>0</v>
      </c>
      <c r="C14" s="198">
        <v>0</v>
      </c>
      <c r="D14" s="48" t="s">
        <v>20</v>
      </c>
      <c r="E14" s="198">
        <v>3200</v>
      </c>
      <c r="F14" s="198">
        <v>3200</v>
      </c>
    </row>
    <row r="15" spans="1:6" x14ac:dyDescent="0.25">
      <c r="A15" s="48" t="s">
        <v>21</v>
      </c>
      <c r="B15" s="198">
        <v>0</v>
      </c>
      <c r="C15" s="198">
        <v>0</v>
      </c>
      <c r="D15" s="48" t="s">
        <v>22</v>
      </c>
      <c r="E15" s="198">
        <v>0</v>
      </c>
      <c r="F15" s="198">
        <v>0</v>
      </c>
    </row>
    <row r="16" spans="1:6" x14ac:dyDescent="0.25">
      <c r="A16" s="48" t="s">
        <v>23</v>
      </c>
      <c r="B16" s="198">
        <v>0</v>
      </c>
      <c r="C16" s="198">
        <v>0</v>
      </c>
      <c r="D16" s="48" t="s">
        <v>24</v>
      </c>
      <c r="E16" s="198">
        <v>27099259.68</v>
      </c>
      <c r="F16" s="198">
        <v>24560710.690000001</v>
      </c>
    </row>
    <row r="17" spans="1:6" x14ac:dyDescent="0.25">
      <c r="A17" s="46" t="s">
        <v>25</v>
      </c>
      <c r="B17" s="197">
        <v>50194412.789999999</v>
      </c>
      <c r="C17" s="197">
        <v>48340340.490000002</v>
      </c>
      <c r="D17" s="48" t="s">
        <v>26</v>
      </c>
      <c r="E17" s="198">
        <v>0</v>
      </c>
      <c r="F17" s="198">
        <v>0</v>
      </c>
    </row>
    <row r="18" spans="1:6" x14ac:dyDescent="0.25">
      <c r="A18" s="48" t="s">
        <v>27</v>
      </c>
      <c r="B18" s="198">
        <v>0</v>
      </c>
      <c r="C18" s="198">
        <v>0</v>
      </c>
      <c r="D18" s="48" t="s">
        <v>28</v>
      </c>
      <c r="E18" s="198">
        <v>-1711729.37</v>
      </c>
      <c r="F18" s="198">
        <v>-1671071.37</v>
      </c>
    </row>
    <row r="19" spans="1:6" x14ac:dyDescent="0.25">
      <c r="A19" s="48" t="s">
        <v>29</v>
      </c>
      <c r="B19" s="198">
        <v>27407.34</v>
      </c>
      <c r="C19" s="198">
        <v>27407.34</v>
      </c>
      <c r="D19" s="46" t="s">
        <v>30</v>
      </c>
      <c r="E19" s="197">
        <v>0</v>
      </c>
      <c r="F19" s="197">
        <v>0</v>
      </c>
    </row>
    <row r="20" spans="1:6" x14ac:dyDescent="0.25">
      <c r="A20" s="48" t="s">
        <v>31</v>
      </c>
      <c r="B20" s="198">
        <v>792884.57</v>
      </c>
      <c r="C20" s="198">
        <v>733269.58</v>
      </c>
      <c r="D20" s="48" t="s">
        <v>32</v>
      </c>
      <c r="E20" s="198">
        <v>0</v>
      </c>
      <c r="F20" s="198">
        <v>0</v>
      </c>
    </row>
    <row r="21" spans="1:6" x14ac:dyDescent="0.25">
      <c r="A21" s="48" t="s">
        <v>33</v>
      </c>
      <c r="B21" s="198">
        <v>10176012.67</v>
      </c>
      <c r="C21" s="198">
        <v>10176012.67</v>
      </c>
      <c r="D21" s="48" t="s">
        <v>34</v>
      </c>
      <c r="E21" s="198">
        <v>0</v>
      </c>
      <c r="F21" s="198">
        <v>0</v>
      </c>
    </row>
    <row r="22" spans="1:6" x14ac:dyDescent="0.25">
      <c r="A22" s="48" t="s">
        <v>35</v>
      </c>
      <c r="B22" s="198">
        <v>260719.45</v>
      </c>
      <c r="C22" s="198">
        <v>169919.45</v>
      </c>
      <c r="D22" s="48" t="s">
        <v>36</v>
      </c>
      <c r="E22" s="198">
        <v>0</v>
      </c>
      <c r="F22" s="198">
        <v>0</v>
      </c>
    </row>
    <row r="23" spans="1:6" x14ac:dyDescent="0.25">
      <c r="A23" s="48" t="s">
        <v>37</v>
      </c>
      <c r="B23" s="198">
        <v>0</v>
      </c>
      <c r="C23" s="198">
        <v>0</v>
      </c>
      <c r="D23" s="46" t="s">
        <v>38</v>
      </c>
      <c r="E23" s="197">
        <v>0</v>
      </c>
      <c r="F23" s="197">
        <v>0</v>
      </c>
    </row>
    <row r="24" spans="1:6" x14ac:dyDescent="0.25">
      <c r="A24" s="48" t="s">
        <v>39</v>
      </c>
      <c r="B24" s="198">
        <v>38937388.759999998</v>
      </c>
      <c r="C24" s="198">
        <v>37233731.450000003</v>
      </c>
      <c r="D24" s="48" t="s">
        <v>40</v>
      </c>
      <c r="E24" s="198">
        <v>0</v>
      </c>
      <c r="F24" s="198">
        <v>0</v>
      </c>
    </row>
    <row r="25" spans="1:6" x14ac:dyDescent="0.25">
      <c r="A25" s="46" t="s">
        <v>41</v>
      </c>
      <c r="B25" s="197">
        <v>1741432.78</v>
      </c>
      <c r="C25" s="197">
        <v>1749105.26</v>
      </c>
      <c r="D25" s="48" t="s">
        <v>42</v>
      </c>
      <c r="E25" s="198">
        <v>0</v>
      </c>
      <c r="F25" s="198">
        <v>0</v>
      </c>
    </row>
    <row r="26" spans="1:6" x14ac:dyDescent="0.25">
      <c r="A26" s="48" t="s">
        <v>43</v>
      </c>
      <c r="B26" s="198">
        <v>375737.38</v>
      </c>
      <c r="C26" s="198">
        <v>383409.86</v>
      </c>
      <c r="D26" s="46" t="s">
        <v>44</v>
      </c>
      <c r="E26" s="198">
        <v>0</v>
      </c>
      <c r="F26" s="198">
        <v>0</v>
      </c>
    </row>
    <row r="27" spans="1:6" x14ac:dyDescent="0.25">
      <c r="A27" s="48" t="s">
        <v>45</v>
      </c>
      <c r="B27" s="198">
        <v>309704.62</v>
      </c>
      <c r="C27" s="198">
        <v>309704.62</v>
      </c>
      <c r="D27" s="46" t="s">
        <v>46</v>
      </c>
      <c r="E27" s="197">
        <v>0</v>
      </c>
      <c r="F27" s="197">
        <v>0</v>
      </c>
    </row>
    <row r="28" spans="1:6" x14ac:dyDescent="0.25">
      <c r="A28" s="48" t="s">
        <v>47</v>
      </c>
      <c r="B28" s="198">
        <v>-0.94</v>
      </c>
      <c r="C28" s="198">
        <v>-0.94</v>
      </c>
      <c r="D28" s="48" t="s">
        <v>48</v>
      </c>
      <c r="E28" s="198">
        <v>0</v>
      </c>
      <c r="F28" s="198">
        <v>0</v>
      </c>
    </row>
    <row r="29" spans="1:6" x14ac:dyDescent="0.25">
      <c r="A29" s="48" t="s">
        <v>49</v>
      </c>
      <c r="B29" s="198">
        <v>1055991.72</v>
      </c>
      <c r="C29" s="198">
        <v>1055991.72</v>
      </c>
      <c r="D29" s="48" t="s">
        <v>50</v>
      </c>
      <c r="E29" s="198">
        <v>0</v>
      </c>
      <c r="F29" s="198">
        <v>0</v>
      </c>
    </row>
    <row r="30" spans="1:6" x14ac:dyDescent="0.25">
      <c r="A30" s="48" t="s">
        <v>51</v>
      </c>
      <c r="B30" s="198">
        <v>0</v>
      </c>
      <c r="C30" s="198">
        <v>0</v>
      </c>
      <c r="D30" s="48" t="s">
        <v>52</v>
      </c>
      <c r="E30" s="198">
        <v>0</v>
      </c>
      <c r="F30" s="198">
        <v>0</v>
      </c>
    </row>
    <row r="31" spans="1:6" x14ac:dyDescent="0.25">
      <c r="A31" s="46" t="s">
        <v>53</v>
      </c>
      <c r="B31" s="197">
        <v>0</v>
      </c>
      <c r="C31" s="197">
        <v>0</v>
      </c>
      <c r="D31" s="46" t="s">
        <v>54</v>
      </c>
      <c r="E31" s="197">
        <v>0</v>
      </c>
      <c r="F31" s="197">
        <v>0</v>
      </c>
    </row>
    <row r="32" spans="1:6" x14ac:dyDescent="0.25">
      <c r="A32" s="48" t="s">
        <v>55</v>
      </c>
      <c r="B32" s="198">
        <v>0</v>
      </c>
      <c r="C32" s="198">
        <v>0</v>
      </c>
      <c r="D32" s="48" t="s">
        <v>56</v>
      </c>
      <c r="E32" s="197">
        <v>0</v>
      </c>
      <c r="F32" s="197">
        <v>0</v>
      </c>
    </row>
    <row r="33" spans="1:6" ht="14.45" customHeight="1" x14ac:dyDescent="0.25">
      <c r="A33" s="48" t="s">
        <v>57</v>
      </c>
      <c r="B33" s="198">
        <v>0</v>
      </c>
      <c r="C33" s="198">
        <v>0</v>
      </c>
      <c r="D33" s="48" t="s">
        <v>58</v>
      </c>
      <c r="E33" s="198">
        <v>0</v>
      </c>
      <c r="F33" s="198">
        <v>0</v>
      </c>
    </row>
    <row r="34" spans="1:6" ht="14.45" customHeight="1" x14ac:dyDescent="0.25">
      <c r="A34" s="48" t="s">
        <v>59</v>
      </c>
      <c r="B34" s="198">
        <v>0</v>
      </c>
      <c r="C34" s="198">
        <v>0</v>
      </c>
      <c r="D34" s="48" t="s">
        <v>60</v>
      </c>
      <c r="E34" s="198">
        <v>0</v>
      </c>
      <c r="F34" s="198">
        <v>0</v>
      </c>
    </row>
    <row r="35" spans="1:6" ht="14.45" customHeight="1" x14ac:dyDescent="0.25">
      <c r="A35" s="48" t="s">
        <v>61</v>
      </c>
      <c r="B35" s="198">
        <v>0</v>
      </c>
      <c r="C35" s="198">
        <v>0</v>
      </c>
      <c r="D35" s="48" t="s">
        <v>62</v>
      </c>
      <c r="E35" s="198">
        <v>0</v>
      </c>
      <c r="F35" s="198">
        <v>0</v>
      </c>
    </row>
    <row r="36" spans="1:6" ht="14.45" customHeight="1" x14ac:dyDescent="0.25">
      <c r="A36" s="48" t="s">
        <v>63</v>
      </c>
      <c r="B36" s="198">
        <v>0</v>
      </c>
      <c r="C36" s="198">
        <v>0</v>
      </c>
      <c r="D36" s="48" t="s">
        <v>64</v>
      </c>
      <c r="E36" s="198">
        <v>0</v>
      </c>
      <c r="F36" s="198">
        <v>0</v>
      </c>
    </row>
    <row r="37" spans="1:6" ht="14.45" customHeight="1" x14ac:dyDescent="0.25">
      <c r="A37" s="46" t="s">
        <v>65</v>
      </c>
      <c r="B37" s="198">
        <v>275407.78000000003</v>
      </c>
      <c r="C37" s="198">
        <v>275407.78000000003</v>
      </c>
      <c r="D37" s="48" t="s">
        <v>66</v>
      </c>
      <c r="E37" s="198">
        <v>0</v>
      </c>
      <c r="F37" s="198">
        <v>0</v>
      </c>
    </row>
    <row r="38" spans="1:6" x14ac:dyDescent="0.25">
      <c r="A38" s="46" t="s">
        <v>67</v>
      </c>
      <c r="B38" s="197">
        <v>0</v>
      </c>
      <c r="C38" s="197">
        <v>0</v>
      </c>
      <c r="D38" s="46" t="s">
        <v>68</v>
      </c>
      <c r="E38" s="197">
        <v>0</v>
      </c>
      <c r="F38" s="197">
        <v>0</v>
      </c>
    </row>
    <row r="39" spans="1:6" x14ac:dyDescent="0.25">
      <c r="A39" s="48" t="s">
        <v>69</v>
      </c>
      <c r="B39" s="198">
        <v>0</v>
      </c>
      <c r="C39" s="198">
        <v>0</v>
      </c>
      <c r="D39" s="48" t="s">
        <v>70</v>
      </c>
      <c r="E39" s="198">
        <v>0</v>
      </c>
      <c r="F39" s="198">
        <v>0</v>
      </c>
    </row>
    <row r="40" spans="1:6" x14ac:dyDescent="0.25">
      <c r="A40" s="48" t="s">
        <v>71</v>
      </c>
      <c r="B40" s="198">
        <v>0</v>
      </c>
      <c r="C40" s="198">
        <v>0</v>
      </c>
      <c r="D40" s="48" t="s">
        <v>72</v>
      </c>
      <c r="E40" s="198">
        <v>0</v>
      </c>
      <c r="F40" s="198">
        <v>0</v>
      </c>
    </row>
    <row r="41" spans="1:6" x14ac:dyDescent="0.25">
      <c r="A41" s="46" t="s">
        <v>73</v>
      </c>
      <c r="B41" s="197">
        <v>0</v>
      </c>
      <c r="C41" s="197">
        <v>0</v>
      </c>
      <c r="D41" s="48" t="s">
        <v>74</v>
      </c>
      <c r="E41" s="198">
        <v>0</v>
      </c>
      <c r="F41" s="198">
        <v>0</v>
      </c>
    </row>
    <row r="42" spans="1:6" x14ac:dyDescent="0.25">
      <c r="A42" s="48" t="s">
        <v>75</v>
      </c>
      <c r="B42" s="198">
        <v>0</v>
      </c>
      <c r="C42" s="198">
        <v>0</v>
      </c>
      <c r="D42" s="46" t="s">
        <v>76</v>
      </c>
      <c r="E42" s="197">
        <v>42598.28</v>
      </c>
      <c r="F42" s="197">
        <v>42598.28</v>
      </c>
    </row>
    <row r="43" spans="1:6" x14ac:dyDescent="0.25">
      <c r="A43" s="48" t="s">
        <v>77</v>
      </c>
      <c r="B43" s="198">
        <v>0</v>
      </c>
      <c r="C43" s="198">
        <v>0</v>
      </c>
      <c r="D43" s="48" t="s">
        <v>78</v>
      </c>
      <c r="E43" s="198">
        <v>42598.28</v>
      </c>
      <c r="F43" s="198">
        <v>42598.28</v>
      </c>
    </row>
    <row r="44" spans="1:6" x14ac:dyDescent="0.25">
      <c r="A44" s="48" t="s">
        <v>79</v>
      </c>
      <c r="B44" s="198">
        <v>0</v>
      </c>
      <c r="C44" s="198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198">
        <v>0</v>
      </c>
      <c r="C45" s="198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88196199.560000002</v>
      </c>
      <c r="C47" s="4">
        <f>C9+C17+C25+C31+C37+C38+C41</f>
        <v>74069493.180000007</v>
      </c>
      <c r="D47" s="2" t="s">
        <v>84</v>
      </c>
      <c r="E47" s="4">
        <f>E9+E19+E23+E26+E27+E31+E38+E42</f>
        <v>28367159</v>
      </c>
      <c r="F47" s="4">
        <f>F9+F19+F23+F26+F27+F31+F38+F42</f>
        <v>33159863.550000001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29318429.09</v>
      </c>
      <c r="C52" s="47">
        <v>33365992.440000001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38831225.079999998</v>
      </c>
      <c r="C53" s="47">
        <v>38156338.57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2266660.58</v>
      </c>
      <c r="C54" s="47">
        <v>2266660.58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-14804691.07</v>
      </c>
      <c r="C55" s="47">
        <v>-14804691.07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1889155.8</v>
      </c>
      <c r="C56" s="47">
        <v>1889155.8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28367159</v>
      </c>
      <c r="F59" s="4">
        <f>F47+F57</f>
        <v>33159863.550000001</v>
      </c>
    </row>
    <row r="60" spans="1:6" x14ac:dyDescent="0.25">
      <c r="A60" s="3" t="s">
        <v>104</v>
      </c>
      <c r="B60" s="4">
        <f>SUM(B50:B58)</f>
        <v>57500779.479999997</v>
      </c>
      <c r="C60" s="4">
        <f>SUM(C50:C58)</f>
        <v>60873456.32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145696979.03999999</v>
      </c>
      <c r="C62" s="4">
        <f>SUM(C47+C60)</f>
        <v>134942949.5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197">
        <v>44115913.600000001</v>
      </c>
      <c r="F63" s="197">
        <v>44115913.600000001</v>
      </c>
    </row>
    <row r="64" spans="1:6" x14ac:dyDescent="0.25">
      <c r="A64" s="45"/>
      <c r="B64" s="45"/>
      <c r="C64" s="45"/>
      <c r="D64" s="46" t="s">
        <v>108</v>
      </c>
      <c r="E64" s="198">
        <v>40162201.170000002</v>
      </c>
      <c r="F64" s="198">
        <v>40162201.170000002</v>
      </c>
    </row>
    <row r="65" spans="1:6" x14ac:dyDescent="0.25">
      <c r="A65" s="45"/>
      <c r="B65" s="45"/>
      <c r="C65" s="45"/>
      <c r="D65" s="50" t="s">
        <v>109</v>
      </c>
      <c r="E65" s="198">
        <v>3953712.43</v>
      </c>
      <c r="F65" s="198">
        <v>3953712.43</v>
      </c>
    </row>
    <row r="66" spans="1:6" x14ac:dyDescent="0.25">
      <c r="A66" s="45"/>
      <c r="B66" s="45"/>
      <c r="C66" s="45"/>
      <c r="D66" s="46" t="s">
        <v>110</v>
      </c>
      <c r="E66" s="198">
        <v>0</v>
      </c>
      <c r="F66" s="198">
        <v>0</v>
      </c>
    </row>
    <row r="67" spans="1:6" x14ac:dyDescent="0.25">
      <c r="A67" s="45"/>
      <c r="B67" s="45"/>
      <c r="C67" s="45"/>
      <c r="D67" s="45"/>
      <c r="E67" s="199"/>
      <c r="F67" s="199"/>
    </row>
    <row r="68" spans="1:6" x14ac:dyDescent="0.25">
      <c r="A68" s="45"/>
      <c r="B68" s="45"/>
      <c r="C68" s="45"/>
      <c r="D68" s="52" t="s">
        <v>111</v>
      </c>
      <c r="E68" s="197">
        <v>73213906.439999998</v>
      </c>
      <c r="F68" s="197">
        <v>57667172.349999994</v>
      </c>
    </row>
    <row r="69" spans="1:6" x14ac:dyDescent="0.25">
      <c r="A69" s="53"/>
      <c r="B69" s="45"/>
      <c r="C69" s="45"/>
      <c r="D69" s="46" t="s">
        <v>112</v>
      </c>
      <c r="E69" s="198">
        <v>19925764.559999999</v>
      </c>
      <c r="F69" s="198">
        <v>17239907.690000001</v>
      </c>
    </row>
    <row r="70" spans="1:6" x14ac:dyDescent="0.25">
      <c r="A70" s="53"/>
      <c r="B70" s="45"/>
      <c r="C70" s="45"/>
      <c r="D70" s="46" t="s">
        <v>113</v>
      </c>
      <c r="E70" s="198">
        <v>53288141.880000003</v>
      </c>
      <c r="F70" s="198">
        <v>40427264.659999996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117329820.03999999</v>
      </c>
      <c r="F79" s="4">
        <f>F63+F68+F75</f>
        <v>101783085.94999999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145696979.03999999</v>
      </c>
      <c r="F81" s="4">
        <f>F59+F79</f>
        <v>134942949.5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4:F62 B48:C49 B46:C47 B59:C62 E71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B1" zoomScale="75" zoomScaleNormal="75" workbookViewId="0">
      <selection activeCell="K34" sqref="K3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de Agua Potable y Alcantarillado Municipal de Valle de Santiago</v>
      </c>
      <c r="B2" s="182"/>
      <c r="C2" s="182"/>
      <c r="D2" s="182"/>
      <c r="E2" s="182"/>
      <c r="F2" s="182"/>
      <c r="G2" s="183"/>
    </row>
    <row r="3" spans="1:7" x14ac:dyDescent="0.25">
      <c r="A3" s="178" t="s">
        <v>448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73576055.420000002</v>
      </c>
      <c r="C7" s="119">
        <f t="shared" ref="C7:G7" si="0">SUM(C8:C19)</f>
        <v>76151217.359999999</v>
      </c>
      <c r="D7" s="119">
        <f t="shared" si="0"/>
        <v>78816509.969999999</v>
      </c>
      <c r="E7" s="119">
        <f t="shared" si="0"/>
        <v>81575087.819999993</v>
      </c>
      <c r="F7" s="119">
        <f t="shared" si="0"/>
        <v>84430215.900000006</v>
      </c>
      <c r="G7" s="119">
        <f t="shared" si="0"/>
        <v>87385273.459999993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200000</v>
      </c>
      <c r="C11" s="75">
        <v>207000</v>
      </c>
      <c r="D11" s="75">
        <v>214245</v>
      </c>
      <c r="E11" s="75">
        <v>221743.58</v>
      </c>
      <c r="F11" s="75">
        <v>229504.61</v>
      </c>
      <c r="G11" s="75">
        <v>237537.27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73376055.420000002</v>
      </c>
      <c r="C14" s="75">
        <v>75944217.359999999</v>
      </c>
      <c r="D14" s="75">
        <v>78602264.969999999</v>
      </c>
      <c r="E14" s="75">
        <v>81353344.239999995</v>
      </c>
      <c r="F14" s="75">
        <v>84200711.290000007</v>
      </c>
      <c r="G14" s="75">
        <v>87147736.189999998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73576055.420000002</v>
      </c>
      <c r="C31" s="119">
        <f t="shared" ref="C31:G31" si="3">C21+C7+C28</f>
        <v>76151217.359999999</v>
      </c>
      <c r="D31" s="119">
        <f t="shared" si="3"/>
        <v>78816509.969999999</v>
      </c>
      <c r="E31" s="119">
        <f t="shared" si="3"/>
        <v>81575087.819999993</v>
      </c>
      <c r="F31" s="119">
        <f t="shared" si="3"/>
        <v>84430215.900000006</v>
      </c>
      <c r="G31" s="119">
        <f t="shared" si="3"/>
        <v>87385273.459999993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P28" sqref="P2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de Agua Potable y Alcantarillado Municipal de Valle de Santiago</v>
      </c>
      <c r="B2" s="182"/>
      <c r="C2" s="182"/>
      <c r="D2" s="182"/>
      <c r="E2" s="182"/>
      <c r="F2" s="182"/>
      <c r="G2" s="183"/>
    </row>
    <row r="3" spans="1:7" x14ac:dyDescent="0.25">
      <c r="A3" s="178" t="s">
        <v>467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73576055.420000002</v>
      </c>
      <c r="C7" s="119">
        <f t="shared" si="0"/>
        <v>76151217.370000005</v>
      </c>
      <c r="D7" s="119">
        <f t="shared" si="0"/>
        <v>78816509.979999989</v>
      </c>
      <c r="E7" s="119">
        <f t="shared" si="0"/>
        <v>81575087.839999989</v>
      </c>
      <c r="F7" s="119">
        <f t="shared" si="0"/>
        <v>84430215.909999996</v>
      </c>
      <c r="G7" s="119">
        <f t="shared" si="0"/>
        <v>87385273.469999999</v>
      </c>
    </row>
    <row r="8" spans="1:7" x14ac:dyDescent="0.25">
      <c r="A8" s="58" t="s">
        <v>581</v>
      </c>
      <c r="B8" s="60">
        <v>31632893.890000001</v>
      </c>
      <c r="C8" s="219">
        <v>32740045.18</v>
      </c>
      <c r="D8" s="60">
        <v>33885946.759999998</v>
      </c>
      <c r="E8" s="60">
        <v>35071954.899999999</v>
      </c>
      <c r="F8" s="60">
        <v>36299473.32</v>
      </c>
      <c r="G8" s="60">
        <v>37569954.890000001</v>
      </c>
    </row>
    <row r="9" spans="1:7" ht="15.75" customHeight="1" x14ac:dyDescent="0.25">
      <c r="A9" s="58" t="s">
        <v>582</v>
      </c>
      <c r="B9" s="60">
        <v>10154413.949999999</v>
      </c>
      <c r="C9" s="219">
        <v>10509818.439999999</v>
      </c>
      <c r="D9" s="60">
        <v>10877662.09</v>
      </c>
      <c r="E9" s="60">
        <v>11258380.26</v>
      </c>
      <c r="F9" s="60">
        <v>11652423.57</v>
      </c>
      <c r="G9" s="60">
        <v>12060258.390000001</v>
      </c>
    </row>
    <row r="10" spans="1:7" x14ac:dyDescent="0.25">
      <c r="A10" s="58" t="s">
        <v>472</v>
      </c>
      <c r="B10" s="60">
        <v>23319658.899999999</v>
      </c>
      <c r="C10" s="219">
        <v>24135846.960000001</v>
      </c>
      <c r="D10" s="60">
        <v>24980601.600000001</v>
      </c>
      <c r="E10" s="60">
        <v>25854922.66</v>
      </c>
      <c r="F10" s="60">
        <v>26759844.949999999</v>
      </c>
      <c r="G10" s="60">
        <v>27696439.52</v>
      </c>
    </row>
    <row r="11" spans="1:7" x14ac:dyDescent="0.25">
      <c r="A11" s="58" t="s">
        <v>473</v>
      </c>
      <c r="B11" s="60">
        <v>410208</v>
      </c>
      <c r="C11" s="219">
        <v>424565.28</v>
      </c>
      <c r="D11" s="60">
        <v>439425.06</v>
      </c>
      <c r="E11" s="60">
        <v>454804.94</v>
      </c>
      <c r="F11" s="60">
        <v>470723.11</v>
      </c>
      <c r="G11" s="60">
        <v>487198.42</v>
      </c>
    </row>
    <row r="12" spans="1:7" x14ac:dyDescent="0.25">
      <c r="A12" s="58" t="s">
        <v>583</v>
      </c>
      <c r="B12" s="60">
        <v>4372071.0999999996</v>
      </c>
      <c r="C12" s="219">
        <v>4525093.59</v>
      </c>
      <c r="D12" s="60">
        <v>4683471.87</v>
      </c>
      <c r="E12" s="60">
        <v>4847393.3899999997</v>
      </c>
      <c r="F12" s="60">
        <v>5017052.16</v>
      </c>
      <c r="G12" s="60">
        <v>5192648.99</v>
      </c>
    </row>
    <row r="13" spans="1:7" x14ac:dyDescent="0.25">
      <c r="A13" s="58" t="s">
        <v>475</v>
      </c>
      <c r="B13" s="60">
        <v>3686809.58</v>
      </c>
      <c r="C13" s="219">
        <v>3815847.92</v>
      </c>
      <c r="D13" s="60">
        <v>3949402.6</v>
      </c>
      <c r="E13" s="60">
        <v>4087631.69</v>
      </c>
      <c r="F13" s="60">
        <v>4230698.8</v>
      </c>
      <c r="G13" s="60">
        <v>4378773.26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73576055.420000002</v>
      </c>
      <c r="C29" s="119">
        <f t="shared" ref="C29:G29" si="2">C18+C7</f>
        <v>76151217.370000005</v>
      </c>
      <c r="D29" s="119">
        <f t="shared" si="2"/>
        <v>78816509.979999989</v>
      </c>
      <c r="E29" s="119">
        <f t="shared" si="2"/>
        <v>81575087.839999989</v>
      </c>
      <c r="F29" s="119">
        <f t="shared" si="2"/>
        <v>84430215.909999996</v>
      </c>
      <c r="G29" s="119">
        <f t="shared" si="2"/>
        <v>87385273.469999999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Q36" sqref="Q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de Agua Potable y Alcantarillado Municipal de Valle de Santiago</v>
      </c>
      <c r="B2" s="182"/>
      <c r="C2" s="182"/>
      <c r="D2" s="182"/>
      <c r="E2" s="182"/>
      <c r="F2" s="182"/>
      <c r="G2" s="183"/>
    </row>
    <row r="3" spans="1:7" x14ac:dyDescent="0.25">
      <c r="A3" s="178" t="s">
        <v>483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52001567.150000006</v>
      </c>
      <c r="C6" s="119">
        <f t="shared" ref="C6:G6" si="0">SUM(C7:C18)</f>
        <v>52998914.520000003</v>
      </c>
      <c r="D6" s="119">
        <f t="shared" si="0"/>
        <v>56749501.460000001</v>
      </c>
      <c r="E6" s="119">
        <f t="shared" si="0"/>
        <v>62048369.149999999</v>
      </c>
      <c r="F6" s="119">
        <f t="shared" si="0"/>
        <v>77138904.819999993</v>
      </c>
      <c r="G6" s="119">
        <f t="shared" si="0"/>
        <v>43385903.869999997</v>
      </c>
    </row>
    <row r="7" spans="1:7" x14ac:dyDescent="0.25">
      <c r="A7" s="58" t="s">
        <v>564</v>
      </c>
      <c r="B7" s="60">
        <v>0</v>
      </c>
      <c r="C7" s="60">
        <v>0</v>
      </c>
      <c r="D7" s="60">
        <v>0</v>
      </c>
      <c r="E7" s="60">
        <v>0</v>
      </c>
      <c r="F7" s="4"/>
      <c r="G7" s="4"/>
    </row>
    <row r="8" spans="1:7" ht="15.75" customHeight="1" x14ac:dyDescent="0.25">
      <c r="A8" s="58" t="s">
        <v>565</v>
      </c>
      <c r="B8" s="60">
        <v>0</v>
      </c>
      <c r="C8" s="60">
        <v>0</v>
      </c>
      <c r="D8" s="60">
        <v>0</v>
      </c>
      <c r="E8" s="60">
        <v>0</v>
      </c>
      <c r="F8" s="47">
        <v>0</v>
      </c>
      <c r="G8" s="47">
        <v>0</v>
      </c>
    </row>
    <row r="9" spans="1:7" x14ac:dyDescent="0.25">
      <c r="A9" s="58" t="s">
        <v>487</v>
      </c>
      <c r="B9" s="60">
        <v>0</v>
      </c>
      <c r="C9" s="60">
        <v>0</v>
      </c>
      <c r="D9" s="60">
        <v>0</v>
      </c>
      <c r="E9" s="60">
        <v>0</v>
      </c>
      <c r="F9" s="47">
        <v>0</v>
      </c>
      <c r="G9" s="47">
        <v>0</v>
      </c>
    </row>
    <row r="10" spans="1:7" x14ac:dyDescent="0.25">
      <c r="A10" s="58" t="s">
        <v>488</v>
      </c>
      <c r="B10" s="60">
        <v>51998779.630000003</v>
      </c>
      <c r="C10" s="60">
        <v>49999693.57</v>
      </c>
      <c r="D10" s="60">
        <v>0</v>
      </c>
      <c r="E10" s="60">
        <v>0</v>
      </c>
      <c r="F10" s="47">
        <v>0</v>
      </c>
      <c r="G10" s="47">
        <v>0</v>
      </c>
    </row>
    <row r="11" spans="1:7" x14ac:dyDescent="0.25">
      <c r="A11" s="58" t="s">
        <v>566</v>
      </c>
      <c r="B11" s="60">
        <v>2787.52</v>
      </c>
      <c r="C11" s="60">
        <v>845.03</v>
      </c>
      <c r="D11" s="60">
        <v>1955.61</v>
      </c>
      <c r="E11" s="60">
        <v>115156.75</v>
      </c>
      <c r="F11" s="47">
        <v>0</v>
      </c>
      <c r="G11" s="47">
        <v>0</v>
      </c>
    </row>
    <row r="12" spans="1:7" x14ac:dyDescent="0.25">
      <c r="A12" s="58" t="s">
        <v>567</v>
      </c>
      <c r="B12" s="60">
        <v>0</v>
      </c>
      <c r="C12" s="60">
        <v>0</v>
      </c>
      <c r="D12" s="60">
        <v>0</v>
      </c>
      <c r="E12" s="60">
        <v>0</v>
      </c>
      <c r="F12" s="47">
        <v>626880.06999999995</v>
      </c>
      <c r="G12" s="47">
        <v>482632.83</v>
      </c>
    </row>
    <row r="13" spans="1:7" x14ac:dyDescent="0.25">
      <c r="A13" s="59" t="s">
        <v>491</v>
      </c>
      <c r="B13" s="60">
        <v>0</v>
      </c>
      <c r="C13" s="60">
        <v>0</v>
      </c>
      <c r="D13" s="60">
        <v>54504969.469999999</v>
      </c>
      <c r="E13" s="60">
        <v>58921255.399999999</v>
      </c>
      <c r="F13" s="47">
        <v>0</v>
      </c>
      <c r="G13" s="47">
        <v>0</v>
      </c>
    </row>
    <row r="14" spans="1:7" x14ac:dyDescent="0.25">
      <c r="A14" s="58" t="s">
        <v>492</v>
      </c>
      <c r="B14" s="60">
        <v>0</v>
      </c>
      <c r="C14" s="60">
        <v>2353426.92</v>
      </c>
      <c r="D14" s="60">
        <v>249445.38</v>
      </c>
      <c r="E14" s="60">
        <v>0</v>
      </c>
      <c r="F14" s="47">
        <v>75965911.859999999</v>
      </c>
      <c r="G14" s="47">
        <v>38343765.039999999</v>
      </c>
    </row>
    <row r="15" spans="1:7" x14ac:dyDescent="0.25">
      <c r="A15" s="58" t="s">
        <v>568</v>
      </c>
      <c r="B15" s="60">
        <v>0</v>
      </c>
      <c r="C15" s="60">
        <v>0</v>
      </c>
      <c r="D15" s="60">
        <v>0</v>
      </c>
      <c r="E15" s="60">
        <v>0</v>
      </c>
      <c r="F15" s="47">
        <v>0</v>
      </c>
      <c r="G15" s="47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47">
        <v>0</v>
      </c>
      <c r="G16" s="47">
        <v>0</v>
      </c>
    </row>
    <row r="17" spans="1:7" x14ac:dyDescent="0.25">
      <c r="A17" s="58" t="s">
        <v>569</v>
      </c>
      <c r="B17" s="60">
        <v>0</v>
      </c>
      <c r="C17" s="60">
        <v>0</v>
      </c>
      <c r="D17" s="60">
        <v>0</v>
      </c>
      <c r="E17" s="60">
        <v>0</v>
      </c>
      <c r="F17" s="47">
        <v>546112.89</v>
      </c>
      <c r="G17" s="47">
        <v>0</v>
      </c>
    </row>
    <row r="18" spans="1:7" x14ac:dyDescent="0.25">
      <c r="A18" s="92" t="s">
        <v>570</v>
      </c>
      <c r="B18" s="60">
        <v>0</v>
      </c>
      <c r="C18" s="60">
        <v>644949</v>
      </c>
      <c r="D18" s="60">
        <v>1993131</v>
      </c>
      <c r="E18" s="60">
        <v>3011957</v>
      </c>
      <c r="F18" s="47">
        <v>0</v>
      </c>
      <c r="G18" s="47">
        <v>4559506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52001567.150000006</v>
      </c>
      <c r="C30" s="119">
        <f t="shared" ref="C30:G30" si="3">C20+C6+C27</f>
        <v>52998914.520000003</v>
      </c>
      <c r="D30" s="119">
        <f t="shared" si="3"/>
        <v>56749501.460000001</v>
      </c>
      <c r="E30" s="119">
        <f t="shared" si="3"/>
        <v>62048369.149999999</v>
      </c>
      <c r="F30" s="119">
        <f t="shared" si="3"/>
        <v>77138904.819999993</v>
      </c>
      <c r="G30" s="119">
        <f t="shared" si="3"/>
        <v>43385903.869999997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M40" sqref="M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de Agua Potable y Alcantarillado Municipal de Valle de Santiago</v>
      </c>
      <c r="B2" s="182"/>
      <c r="C2" s="182"/>
      <c r="D2" s="182"/>
      <c r="E2" s="182"/>
      <c r="F2" s="182"/>
      <c r="G2" s="183"/>
    </row>
    <row r="3" spans="1:7" x14ac:dyDescent="0.25">
      <c r="A3" s="178" t="s">
        <v>508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55147615.469999999</v>
      </c>
      <c r="C6" s="119">
        <f t="shared" si="0"/>
        <v>46783831.509999998</v>
      </c>
      <c r="D6" s="119">
        <f t="shared" si="0"/>
        <v>51075297.269999996</v>
      </c>
      <c r="E6" s="119">
        <f t="shared" si="0"/>
        <v>54133789.159999996</v>
      </c>
      <c r="F6" s="119">
        <f t="shared" si="0"/>
        <v>46140779.009999998</v>
      </c>
      <c r="G6" s="119">
        <f t="shared" si="0"/>
        <v>24465544.670000002</v>
      </c>
    </row>
    <row r="7" spans="1:7" x14ac:dyDescent="0.25">
      <c r="A7" s="58" t="s">
        <v>581</v>
      </c>
      <c r="B7" s="75">
        <v>25163864.129999999</v>
      </c>
      <c r="C7" s="75">
        <v>23225179.309999999</v>
      </c>
      <c r="D7" s="75">
        <v>24584535.41</v>
      </c>
      <c r="E7" s="75">
        <v>24448948.109999999</v>
      </c>
      <c r="F7" s="75">
        <v>18902140.32</v>
      </c>
      <c r="G7" s="75">
        <v>11713842.970000001</v>
      </c>
    </row>
    <row r="8" spans="1:7" ht="15.75" customHeight="1" x14ac:dyDescent="0.25">
      <c r="A8" s="58" t="s">
        <v>582</v>
      </c>
      <c r="B8" s="75">
        <v>4075200</v>
      </c>
      <c r="C8" s="75">
        <v>3752896.5300000003</v>
      </c>
      <c r="D8" s="75">
        <v>5330786.78</v>
      </c>
      <c r="E8" s="75">
        <v>7258317.0800000001</v>
      </c>
      <c r="F8" s="75">
        <v>7500820.71</v>
      </c>
      <c r="G8" s="75">
        <v>2441207.79</v>
      </c>
    </row>
    <row r="9" spans="1:7" x14ac:dyDescent="0.25">
      <c r="A9" s="58" t="s">
        <v>472</v>
      </c>
      <c r="B9" s="75">
        <v>17589051.34</v>
      </c>
      <c r="C9" s="75">
        <v>15997861.41</v>
      </c>
      <c r="D9" s="75">
        <v>17311895.02</v>
      </c>
      <c r="E9" s="75">
        <v>17792579.489999998</v>
      </c>
      <c r="F9" s="75">
        <v>15296226.189999999</v>
      </c>
      <c r="G9" s="75">
        <v>9148440.2799999993</v>
      </c>
    </row>
    <row r="10" spans="1:7" x14ac:dyDescent="0.25">
      <c r="A10" s="58" t="s">
        <v>473</v>
      </c>
      <c r="B10" s="75">
        <v>275500</v>
      </c>
      <c r="C10" s="75">
        <v>367900</v>
      </c>
      <c r="D10" s="75">
        <v>376561.8</v>
      </c>
      <c r="E10" s="75">
        <v>315500</v>
      </c>
      <c r="F10" s="75">
        <v>208055.4</v>
      </c>
      <c r="G10" s="75">
        <v>155700</v>
      </c>
    </row>
    <row r="11" spans="1:7" x14ac:dyDescent="0.25">
      <c r="A11" s="58" t="s">
        <v>583</v>
      </c>
      <c r="B11" s="75">
        <v>1457900</v>
      </c>
      <c r="C11" s="75">
        <v>2577688.6</v>
      </c>
      <c r="D11" s="75">
        <v>3257405.93</v>
      </c>
      <c r="E11" s="75">
        <v>4077766.11</v>
      </c>
      <c r="F11" s="75">
        <v>3522048.39</v>
      </c>
      <c r="G11" s="75">
        <v>674886.51</v>
      </c>
    </row>
    <row r="12" spans="1:7" x14ac:dyDescent="0.25">
      <c r="A12" s="58" t="s">
        <v>475</v>
      </c>
      <c r="B12" s="75">
        <v>6586100</v>
      </c>
      <c r="C12" s="75">
        <v>326322.3</v>
      </c>
      <c r="D12" s="75">
        <v>0</v>
      </c>
      <c r="E12" s="75">
        <v>42155.17</v>
      </c>
      <c r="F12" s="75">
        <v>216099.74</v>
      </c>
      <c r="G12" s="75">
        <v>331467.12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535983.35999999999</v>
      </c>
      <c r="D14" s="75">
        <v>214112.33</v>
      </c>
      <c r="E14" s="75">
        <v>198523.2</v>
      </c>
      <c r="F14" s="75">
        <v>495388.26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55147615.469999999</v>
      </c>
      <c r="C28" s="119">
        <f t="shared" ref="C28:G28" si="2">C17+C6</f>
        <v>46783831.509999998</v>
      </c>
      <c r="D28" s="119">
        <f t="shared" si="2"/>
        <v>51075297.269999996</v>
      </c>
      <c r="E28" s="119">
        <f t="shared" si="2"/>
        <v>54133789.159999996</v>
      </c>
      <c r="F28" s="119">
        <f t="shared" si="2"/>
        <v>46140779.009999998</v>
      </c>
      <c r="G28" s="119">
        <f t="shared" si="2"/>
        <v>24465544.670000002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zoomScale="75" zoomScaleNormal="75" workbookViewId="0">
      <selection activeCell="K34" sqref="K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511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Sistema de Agua Potable y Alcantarillado Municipal de Valle de Santiago</v>
      </c>
      <c r="B2" s="182"/>
      <c r="C2" s="182"/>
      <c r="D2" s="182"/>
      <c r="E2" s="182"/>
      <c r="F2" s="183"/>
    </row>
    <row r="3" spans="1:6" x14ac:dyDescent="0.25">
      <c r="A3" s="178" t="s">
        <v>512</v>
      </c>
      <c r="B3" s="179"/>
      <c r="C3" s="179"/>
      <c r="D3" s="179"/>
      <c r="E3" s="179"/>
      <c r="F3" s="180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150" x14ac:dyDescent="0.25">
      <c r="A6" s="146" t="s">
        <v>519</v>
      </c>
      <c r="B6" s="145"/>
      <c r="C6" s="220" t="s">
        <v>611</v>
      </c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447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Sistema de Agua Potable y Alcantarillado Municipal de Valle de Santiago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4" t="s">
        <v>450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451</v>
      </c>
      <c r="C7" s="185"/>
      <c r="D7" s="185"/>
      <c r="E7" s="185"/>
      <c r="F7" s="185"/>
      <c r="G7" s="185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de Agua Potable y Alcantarillado Municipal de Valle de Santiago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8" t="s">
        <v>468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451</v>
      </c>
      <c r="C7" s="185"/>
      <c r="D7" s="185"/>
      <c r="E7" s="185"/>
      <c r="F7" s="185"/>
      <c r="G7" s="185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de Agua Potable y Alcantarillado Municipal de Valle de Santiago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450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505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de Agua Potable y Alcantarillado Municipal de Valle de Santiago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505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511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Sistema de Agua Potable y Alcantarillado Municipal de Valle de Santiago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Sistema de Agua Potable y Alcantarillado Municipal de Valle de Santiago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200">
        <v>33159863.550000001</v>
      </c>
      <c r="C18" s="201"/>
      <c r="D18" s="201"/>
      <c r="E18" s="201"/>
      <c r="F18" s="200">
        <v>28367159</v>
      </c>
      <c r="G18" s="108"/>
      <c r="H18" s="108"/>
    </row>
    <row r="19" spans="1:8" ht="16.5" customHeight="1" x14ac:dyDescent="0.25">
      <c r="A19" s="107"/>
      <c r="B19" s="202"/>
      <c r="C19" s="202"/>
      <c r="D19" s="202"/>
      <c r="E19" s="202"/>
      <c r="F19" s="202"/>
      <c r="G19" s="91"/>
      <c r="H19" s="91"/>
    </row>
    <row r="20" spans="1:8" ht="14.45" customHeight="1" x14ac:dyDescent="0.25">
      <c r="A20" s="8" t="s">
        <v>141</v>
      </c>
      <c r="B20" s="200">
        <v>33159863.550000001</v>
      </c>
      <c r="C20" s="200">
        <v>0</v>
      </c>
      <c r="D20" s="200">
        <v>0</v>
      </c>
      <c r="E20" s="200">
        <v>0</v>
      </c>
      <c r="F20" s="200">
        <v>28367159</v>
      </c>
      <c r="G20" s="4">
        <f t="shared" ref="B20:H20" si="3">G8+G18</f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G11:H21 B17:B30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C32" sqref="C3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Sistema de Agua Potable y Alcantarillado Municipal de Valle de Santiago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612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 t="s">
        <v>613</v>
      </c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M8" sqref="M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>Sistema de Agua Potable y Alcantarillado Municipal de Valle de Santiago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73576055.420000002</v>
      </c>
      <c r="C8" s="204">
        <f>SUM(C9:C11)</f>
        <v>43385903.869999997</v>
      </c>
      <c r="D8" s="14">
        <f>SUM(D9:D11)</f>
        <v>43385903.869999997</v>
      </c>
    </row>
    <row r="9" spans="1:4" x14ac:dyDescent="0.25">
      <c r="A9" s="58" t="s">
        <v>189</v>
      </c>
      <c r="B9" s="203">
        <v>73576055.420000002</v>
      </c>
      <c r="C9" s="203">
        <v>43385903.869999997</v>
      </c>
      <c r="D9" s="94">
        <v>43385903.869999997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73576055.420000002</v>
      </c>
      <c r="C13" s="14">
        <f>C14+C15</f>
        <v>24466492.940000001</v>
      </c>
      <c r="D13" s="14">
        <f>D14+D15</f>
        <v>24465544.670000002</v>
      </c>
    </row>
    <row r="14" spans="1:4" x14ac:dyDescent="0.25">
      <c r="A14" s="58" t="s">
        <v>193</v>
      </c>
      <c r="B14" s="203">
        <v>73576055.420000002</v>
      </c>
      <c r="C14" s="94">
        <v>24466492.940000001</v>
      </c>
      <c r="D14" s="94">
        <v>24465544.670000002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18919410.929999996</v>
      </c>
      <c r="D21" s="14">
        <f>D8-D13+D17</f>
        <v>18920359.199999996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18919410.929999996</v>
      </c>
      <c r="D23" s="14">
        <f>D21-D11</f>
        <v>18920359.199999996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18919410.929999996</v>
      </c>
      <c r="D25" s="14">
        <f>D23-D17</f>
        <v>18920359.199999996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18919410.929999996</v>
      </c>
      <c r="D33" s="4">
        <f>D25+D29</f>
        <v>18920359.199999996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73576055.420000002</v>
      </c>
      <c r="C48" s="96">
        <f>C9</f>
        <v>43385903.869999997</v>
      </c>
      <c r="D48" s="96">
        <f>D9</f>
        <v>43385903.869999997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73576055.420000002</v>
      </c>
      <c r="C53" s="47">
        <f>C14</f>
        <v>24466492.940000001</v>
      </c>
      <c r="D53" s="47">
        <f>D14</f>
        <v>24465544.670000002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18919410.929999996</v>
      </c>
      <c r="D57" s="4">
        <f>D48+D49-D53+D55</f>
        <v>18920359.199999996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18919410.929999996</v>
      </c>
      <c r="D59" s="4">
        <f>D57-D49</f>
        <v>18920359.199999996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B1" zoomScale="75" zoomScaleNormal="75" workbookViewId="0">
      <selection activeCell="I74" sqref="I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de Agua Potable y Alcantarillado Municipal de Valle de Santiago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205">
        <v>200000</v>
      </c>
      <c r="C13" s="205">
        <v>0</v>
      </c>
      <c r="D13" s="206">
        <v>200000</v>
      </c>
      <c r="E13" s="205">
        <v>482632.83</v>
      </c>
      <c r="F13" s="205">
        <v>482632.83</v>
      </c>
      <c r="G13" s="206">
        <v>282632.83</v>
      </c>
    </row>
    <row r="14" spans="1:7" x14ac:dyDescent="0.25">
      <c r="A14" s="58" t="s">
        <v>239</v>
      </c>
      <c r="B14" s="205">
        <v>0</v>
      </c>
      <c r="C14" s="205">
        <v>0</v>
      </c>
      <c r="D14" s="206">
        <v>0</v>
      </c>
      <c r="E14" s="205">
        <v>0</v>
      </c>
      <c r="F14" s="205">
        <v>0</v>
      </c>
      <c r="G14" s="206">
        <v>0</v>
      </c>
    </row>
    <row r="15" spans="1:7" x14ac:dyDescent="0.25">
      <c r="A15" s="58" t="s">
        <v>240</v>
      </c>
      <c r="B15" s="205">
        <v>73376055.420000002</v>
      </c>
      <c r="C15" s="205">
        <v>0</v>
      </c>
      <c r="D15" s="206">
        <v>73376055.420000002</v>
      </c>
      <c r="E15" s="205">
        <v>42903271.039999999</v>
      </c>
      <c r="F15" s="205">
        <v>42903271.039999999</v>
      </c>
      <c r="G15" s="206">
        <v>-30472784.380000003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73576055.420000002</v>
      </c>
      <c r="C41" s="4">
        <f t="shared" si="7"/>
        <v>0</v>
      </c>
      <c r="D41" s="4">
        <f t="shared" si="7"/>
        <v>73576055.420000002</v>
      </c>
      <c r="E41" s="4">
        <f t="shared" si="7"/>
        <v>43385903.869999997</v>
      </c>
      <c r="F41" s="4">
        <f t="shared" si="7"/>
        <v>43385903.869999997</v>
      </c>
      <c r="G41" s="4">
        <f t="shared" si="7"/>
        <v>-30190151.550000004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73576055.420000002</v>
      </c>
      <c r="C70" s="4">
        <f t="shared" si="16"/>
        <v>0</v>
      </c>
      <c r="D70" s="4">
        <f t="shared" si="16"/>
        <v>73576055.420000002</v>
      </c>
      <c r="E70" s="4">
        <f t="shared" si="16"/>
        <v>43385903.869999997</v>
      </c>
      <c r="F70" s="4">
        <f t="shared" si="16"/>
        <v>43385903.869999997</v>
      </c>
      <c r="G70" s="4">
        <f t="shared" si="16"/>
        <v>-30190151.550000004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2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B4" zoomScale="75" zoomScaleNormal="75" workbookViewId="0">
      <selection activeCell="M10" sqref="M1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Sistema de Agua Potable y Alcantarillado Municipal de Valle de Santiago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73576055.419999987</v>
      </c>
      <c r="C9" s="83">
        <f t="shared" si="0"/>
        <v>0</v>
      </c>
      <c r="D9" s="83">
        <f t="shared" si="0"/>
        <v>73576055.419999987</v>
      </c>
      <c r="E9" s="83">
        <f t="shared" si="0"/>
        <v>24466492.940000001</v>
      </c>
      <c r="F9" s="83">
        <f t="shared" si="0"/>
        <v>24465544.670000002</v>
      </c>
      <c r="G9" s="83">
        <f t="shared" si="0"/>
        <v>49109562.479999997</v>
      </c>
    </row>
    <row r="10" spans="1:7" x14ac:dyDescent="0.25">
      <c r="A10" s="84" t="s">
        <v>305</v>
      </c>
      <c r="B10" s="207">
        <v>31632893.899999999</v>
      </c>
      <c r="C10" s="207">
        <v>0</v>
      </c>
      <c r="D10" s="207">
        <v>31632893.899999999</v>
      </c>
      <c r="E10" s="207">
        <v>11713842.969999999</v>
      </c>
      <c r="F10" s="207">
        <v>11713842.969999999</v>
      </c>
      <c r="G10" s="207">
        <v>19919050.93</v>
      </c>
    </row>
    <row r="11" spans="1:7" x14ac:dyDescent="0.25">
      <c r="A11" s="85" t="s">
        <v>306</v>
      </c>
      <c r="B11" s="208">
        <v>19724379.52</v>
      </c>
      <c r="C11" s="208">
        <v>0</v>
      </c>
      <c r="D11" s="207">
        <v>19724379.52</v>
      </c>
      <c r="E11" s="208">
        <v>8636694.7400000002</v>
      </c>
      <c r="F11" s="208">
        <v>8636694.7400000002</v>
      </c>
      <c r="G11" s="207">
        <v>11087684.779999999</v>
      </c>
    </row>
    <row r="12" spans="1:7" x14ac:dyDescent="0.25">
      <c r="A12" s="85" t="s">
        <v>307</v>
      </c>
      <c r="B12" s="207">
        <v>0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</row>
    <row r="13" spans="1:7" x14ac:dyDescent="0.25">
      <c r="A13" s="85" t="s">
        <v>308</v>
      </c>
      <c r="B13" s="208">
        <v>4584867.63</v>
      </c>
      <c r="C13" s="208">
        <v>0</v>
      </c>
      <c r="D13" s="207">
        <v>4584867.63</v>
      </c>
      <c r="E13" s="208">
        <v>978483.35</v>
      </c>
      <c r="F13" s="208">
        <v>978483.35</v>
      </c>
      <c r="G13" s="207">
        <v>3606384.28</v>
      </c>
    </row>
    <row r="14" spans="1:7" x14ac:dyDescent="0.25">
      <c r="A14" s="85" t="s">
        <v>309</v>
      </c>
      <c r="B14" s="208">
        <v>5057269.03</v>
      </c>
      <c r="C14" s="208">
        <v>0</v>
      </c>
      <c r="D14" s="207">
        <v>5057269.03</v>
      </c>
      <c r="E14" s="208">
        <v>1551074.92</v>
      </c>
      <c r="F14" s="208">
        <v>1551074.92</v>
      </c>
      <c r="G14" s="207">
        <v>3506194.1100000003</v>
      </c>
    </row>
    <row r="15" spans="1:7" x14ac:dyDescent="0.25">
      <c r="A15" s="85" t="s">
        <v>310</v>
      </c>
      <c r="B15" s="208">
        <v>2266377.7200000002</v>
      </c>
      <c r="C15" s="208">
        <v>0</v>
      </c>
      <c r="D15" s="207">
        <v>2266377.7200000002</v>
      </c>
      <c r="E15" s="208">
        <v>547589.96</v>
      </c>
      <c r="F15" s="208">
        <v>547589.96</v>
      </c>
      <c r="G15" s="207">
        <v>1718787.7600000002</v>
      </c>
    </row>
    <row r="16" spans="1:7" x14ac:dyDescent="0.25">
      <c r="A16" s="85" t="s">
        <v>311</v>
      </c>
      <c r="B16" s="207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</row>
    <row r="17" spans="1:7" x14ac:dyDescent="0.25">
      <c r="A17" s="85" t="s">
        <v>312</v>
      </c>
      <c r="B17" s="207">
        <v>0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</row>
    <row r="18" spans="1:7" x14ac:dyDescent="0.25">
      <c r="A18" s="84" t="s">
        <v>313</v>
      </c>
      <c r="B18" s="207">
        <v>10154413.939999999</v>
      </c>
      <c r="C18" s="207">
        <v>0</v>
      </c>
      <c r="D18" s="207">
        <v>10154413.939999999</v>
      </c>
      <c r="E18" s="207">
        <v>2441207.79</v>
      </c>
      <c r="F18" s="207">
        <v>2441207.79</v>
      </c>
      <c r="G18" s="207">
        <v>7713206.1499999994</v>
      </c>
    </row>
    <row r="19" spans="1:7" x14ac:dyDescent="0.25">
      <c r="A19" s="85" t="s">
        <v>314</v>
      </c>
      <c r="B19" s="208">
        <v>394942.9</v>
      </c>
      <c r="C19" s="208">
        <v>0</v>
      </c>
      <c r="D19" s="207">
        <v>394942.9</v>
      </c>
      <c r="E19" s="208">
        <v>141717.97</v>
      </c>
      <c r="F19" s="208">
        <v>141717.97</v>
      </c>
      <c r="G19" s="207">
        <v>253224.93000000002</v>
      </c>
    </row>
    <row r="20" spans="1:7" x14ac:dyDescent="0.25">
      <c r="A20" s="85" t="s">
        <v>315</v>
      </c>
      <c r="B20" s="208">
        <v>90480</v>
      </c>
      <c r="C20" s="208">
        <v>0</v>
      </c>
      <c r="D20" s="207">
        <v>90480</v>
      </c>
      <c r="E20" s="208">
        <v>41577.35</v>
      </c>
      <c r="F20" s="208">
        <v>41577.35</v>
      </c>
      <c r="G20" s="207">
        <v>48902.65</v>
      </c>
    </row>
    <row r="21" spans="1:7" x14ac:dyDescent="0.25">
      <c r="A21" s="85" t="s">
        <v>316</v>
      </c>
      <c r="B21" s="208">
        <v>2005224.43</v>
      </c>
      <c r="C21" s="208">
        <v>0</v>
      </c>
      <c r="D21" s="207">
        <v>2005224.43</v>
      </c>
      <c r="E21" s="208">
        <v>11043.01</v>
      </c>
      <c r="F21" s="208">
        <v>11043.01</v>
      </c>
      <c r="G21" s="207">
        <v>1994181.42</v>
      </c>
    </row>
    <row r="22" spans="1:7" x14ac:dyDescent="0.25">
      <c r="A22" s="85" t="s">
        <v>317</v>
      </c>
      <c r="B22" s="208">
        <v>4972885.92</v>
      </c>
      <c r="C22" s="208">
        <v>0</v>
      </c>
      <c r="D22" s="207">
        <v>4972885.92</v>
      </c>
      <c r="E22" s="208">
        <v>1247280.6499999999</v>
      </c>
      <c r="F22" s="208">
        <v>1247280.6499999999</v>
      </c>
      <c r="G22" s="207">
        <v>3725605.27</v>
      </c>
    </row>
    <row r="23" spans="1:7" x14ac:dyDescent="0.25">
      <c r="A23" s="85" t="s">
        <v>318</v>
      </c>
      <c r="B23" s="208">
        <v>586480</v>
      </c>
      <c r="C23" s="208">
        <v>0</v>
      </c>
      <c r="D23" s="207">
        <v>586480</v>
      </c>
      <c r="E23" s="208">
        <v>122858.04</v>
      </c>
      <c r="F23" s="208">
        <v>122858.04</v>
      </c>
      <c r="G23" s="207">
        <v>463621.96</v>
      </c>
    </row>
    <row r="24" spans="1:7" x14ac:dyDescent="0.25">
      <c r="A24" s="85" t="s">
        <v>319</v>
      </c>
      <c r="B24" s="208">
        <v>1514499.38</v>
      </c>
      <c r="C24" s="208">
        <v>0</v>
      </c>
      <c r="D24" s="207">
        <v>1514499.38</v>
      </c>
      <c r="E24" s="208">
        <v>721050.04</v>
      </c>
      <c r="F24" s="208">
        <v>721050.04</v>
      </c>
      <c r="G24" s="207">
        <v>793449.33999999985</v>
      </c>
    </row>
    <row r="25" spans="1:7" x14ac:dyDescent="0.25">
      <c r="A25" s="85" t="s">
        <v>320</v>
      </c>
      <c r="B25" s="208">
        <v>351840</v>
      </c>
      <c r="C25" s="208">
        <v>0</v>
      </c>
      <c r="D25" s="207">
        <v>351840</v>
      </c>
      <c r="E25" s="208">
        <v>75357.53</v>
      </c>
      <c r="F25" s="208">
        <v>75357.53</v>
      </c>
      <c r="G25" s="207">
        <v>276482.46999999997</v>
      </c>
    </row>
    <row r="26" spans="1:7" x14ac:dyDescent="0.25">
      <c r="A26" s="85" t="s">
        <v>321</v>
      </c>
      <c r="B26" s="207">
        <v>0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</row>
    <row r="27" spans="1:7" x14ac:dyDescent="0.25">
      <c r="A27" s="85" t="s">
        <v>322</v>
      </c>
      <c r="B27" s="208">
        <v>238061.31</v>
      </c>
      <c r="C27" s="208">
        <v>0</v>
      </c>
      <c r="D27" s="207">
        <v>238061.31</v>
      </c>
      <c r="E27" s="208">
        <v>80323.199999999997</v>
      </c>
      <c r="F27" s="208">
        <v>80323.199999999997</v>
      </c>
      <c r="G27" s="207">
        <v>157738.10999999999</v>
      </c>
    </row>
    <row r="28" spans="1:7" x14ac:dyDescent="0.25">
      <c r="A28" s="84" t="s">
        <v>323</v>
      </c>
      <c r="B28" s="207">
        <v>23319658.900000002</v>
      </c>
      <c r="C28" s="207">
        <v>0</v>
      </c>
      <c r="D28" s="207">
        <v>23319658.900000002</v>
      </c>
      <c r="E28" s="207">
        <v>9149388.5500000007</v>
      </c>
      <c r="F28" s="207">
        <v>9148440.2800000012</v>
      </c>
      <c r="G28" s="207">
        <v>14170270.349999998</v>
      </c>
    </row>
    <row r="29" spans="1:7" x14ac:dyDescent="0.25">
      <c r="A29" s="85" t="s">
        <v>324</v>
      </c>
      <c r="B29" s="208">
        <v>11600876.6</v>
      </c>
      <c r="C29" s="208">
        <v>0</v>
      </c>
      <c r="D29" s="207">
        <v>11600876.6</v>
      </c>
      <c r="E29" s="208">
        <v>5076267.6900000004</v>
      </c>
      <c r="F29" s="208">
        <v>5076267.6900000004</v>
      </c>
      <c r="G29" s="207">
        <v>6524608.9099999992</v>
      </c>
    </row>
    <row r="30" spans="1:7" x14ac:dyDescent="0.25">
      <c r="A30" s="85" t="s">
        <v>325</v>
      </c>
      <c r="B30" s="208">
        <v>468000</v>
      </c>
      <c r="C30" s="208">
        <v>0</v>
      </c>
      <c r="D30" s="207">
        <v>468000</v>
      </c>
      <c r="E30" s="208">
        <v>217050</v>
      </c>
      <c r="F30" s="208">
        <v>217050</v>
      </c>
      <c r="G30" s="207">
        <v>250950</v>
      </c>
    </row>
    <row r="31" spans="1:7" x14ac:dyDescent="0.25">
      <c r="A31" s="85" t="s">
        <v>326</v>
      </c>
      <c r="B31" s="208">
        <v>3225922.14</v>
      </c>
      <c r="C31" s="208">
        <v>0</v>
      </c>
      <c r="D31" s="207">
        <v>3225922.14</v>
      </c>
      <c r="E31" s="208">
        <v>1105447.56</v>
      </c>
      <c r="F31" s="208">
        <v>1105447.56</v>
      </c>
      <c r="G31" s="207">
        <v>2120474.58</v>
      </c>
    </row>
    <row r="32" spans="1:7" x14ac:dyDescent="0.25">
      <c r="A32" s="85" t="s">
        <v>327</v>
      </c>
      <c r="B32" s="208">
        <v>368000</v>
      </c>
      <c r="C32" s="208">
        <v>0</v>
      </c>
      <c r="D32" s="207">
        <v>368000</v>
      </c>
      <c r="E32" s="208">
        <v>67335.3</v>
      </c>
      <c r="F32" s="208">
        <v>67335.3</v>
      </c>
      <c r="G32" s="207">
        <v>300664.7</v>
      </c>
    </row>
    <row r="33" spans="1:7" ht="14.45" customHeight="1" x14ac:dyDescent="0.25">
      <c r="A33" s="85" t="s">
        <v>328</v>
      </c>
      <c r="B33" s="208">
        <v>3362126.86</v>
      </c>
      <c r="C33" s="208">
        <v>0</v>
      </c>
      <c r="D33" s="207">
        <v>3362126.86</v>
      </c>
      <c r="E33" s="208">
        <v>1413708.34</v>
      </c>
      <c r="F33" s="208">
        <v>1412760.07</v>
      </c>
      <c r="G33" s="207">
        <v>1948418.5199999998</v>
      </c>
    </row>
    <row r="34" spans="1:7" ht="14.45" customHeight="1" x14ac:dyDescent="0.25">
      <c r="A34" s="85" t="s">
        <v>329</v>
      </c>
      <c r="B34" s="208">
        <v>145600</v>
      </c>
      <c r="C34" s="208">
        <v>0</v>
      </c>
      <c r="D34" s="207">
        <v>145600</v>
      </c>
      <c r="E34" s="208">
        <v>55000</v>
      </c>
      <c r="F34" s="208">
        <v>55000</v>
      </c>
      <c r="G34" s="207">
        <v>90600</v>
      </c>
    </row>
    <row r="35" spans="1:7" ht="14.45" customHeight="1" x14ac:dyDescent="0.25">
      <c r="A35" s="85" t="s">
        <v>330</v>
      </c>
      <c r="B35" s="208">
        <v>105200</v>
      </c>
      <c r="C35" s="208">
        <v>0</v>
      </c>
      <c r="D35" s="207">
        <v>105200</v>
      </c>
      <c r="E35" s="208">
        <v>36726.44</v>
      </c>
      <c r="F35" s="208">
        <v>36726.44</v>
      </c>
      <c r="G35" s="207">
        <v>68473.56</v>
      </c>
    </row>
    <row r="36" spans="1:7" ht="14.45" customHeight="1" x14ac:dyDescent="0.25">
      <c r="A36" s="85" t="s">
        <v>331</v>
      </c>
      <c r="B36" s="208">
        <v>102960</v>
      </c>
      <c r="C36" s="208">
        <v>0</v>
      </c>
      <c r="D36" s="207">
        <v>102960</v>
      </c>
      <c r="E36" s="208">
        <v>37294.68</v>
      </c>
      <c r="F36" s="208">
        <v>37294.68</v>
      </c>
      <c r="G36" s="207">
        <v>65665.320000000007</v>
      </c>
    </row>
    <row r="37" spans="1:7" ht="14.45" customHeight="1" x14ac:dyDescent="0.25">
      <c r="A37" s="85" t="s">
        <v>332</v>
      </c>
      <c r="B37" s="208">
        <v>3940973.3</v>
      </c>
      <c r="C37" s="208">
        <v>0</v>
      </c>
      <c r="D37" s="207">
        <v>3940973.3</v>
      </c>
      <c r="E37" s="208">
        <v>1140558.54</v>
      </c>
      <c r="F37" s="208">
        <v>1140558.54</v>
      </c>
      <c r="G37" s="207">
        <v>2800414.76</v>
      </c>
    </row>
    <row r="38" spans="1:7" x14ac:dyDescent="0.25">
      <c r="A38" s="84" t="s">
        <v>333</v>
      </c>
      <c r="B38" s="207">
        <v>410208</v>
      </c>
      <c r="C38" s="207">
        <v>0</v>
      </c>
      <c r="D38" s="207">
        <v>410208</v>
      </c>
      <c r="E38" s="207">
        <v>155700</v>
      </c>
      <c r="F38" s="207">
        <v>155700</v>
      </c>
      <c r="G38" s="207">
        <v>254508</v>
      </c>
    </row>
    <row r="39" spans="1:7" x14ac:dyDescent="0.25">
      <c r="A39" s="85" t="s">
        <v>334</v>
      </c>
      <c r="B39" s="208">
        <v>26208</v>
      </c>
      <c r="C39" s="208">
        <v>0</v>
      </c>
      <c r="D39" s="207">
        <v>26208</v>
      </c>
      <c r="E39" s="208">
        <v>12000</v>
      </c>
      <c r="F39" s="208">
        <v>12000</v>
      </c>
      <c r="G39" s="207">
        <v>14208</v>
      </c>
    </row>
    <row r="40" spans="1:7" x14ac:dyDescent="0.25">
      <c r="A40" s="85" t="s">
        <v>335</v>
      </c>
      <c r="B40" s="207">
        <v>0</v>
      </c>
      <c r="C40" s="207">
        <v>0</v>
      </c>
      <c r="D40" s="207">
        <v>0</v>
      </c>
      <c r="E40" s="207">
        <v>0</v>
      </c>
      <c r="F40" s="207">
        <v>0</v>
      </c>
      <c r="G40" s="207">
        <v>0</v>
      </c>
    </row>
    <row r="41" spans="1:7" x14ac:dyDescent="0.25">
      <c r="A41" s="85" t="s">
        <v>336</v>
      </c>
      <c r="B41" s="207">
        <v>0</v>
      </c>
      <c r="C41" s="207">
        <v>0</v>
      </c>
      <c r="D41" s="207">
        <v>0</v>
      </c>
      <c r="E41" s="207">
        <v>0</v>
      </c>
      <c r="F41" s="207">
        <v>0</v>
      </c>
      <c r="G41" s="207">
        <v>0</v>
      </c>
    </row>
    <row r="42" spans="1:7" x14ac:dyDescent="0.25">
      <c r="A42" s="85" t="s">
        <v>337</v>
      </c>
      <c r="B42" s="208">
        <v>384000</v>
      </c>
      <c r="C42" s="208">
        <v>0</v>
      </c>
      <c r="D42" s="207">
        <v>384000</v>
      </c>
      <c r="E42" s="208">
        <v>143700</v>
      </c>
      <c r="F42" s="208">
        <v>143700</v>
      </c>
      <c r="G42" s="207">
        <v>240300</v>
      </c>
    </row>
    <row r="43" spans="1:7" x14ac:dyDescent="0.25">
      <c r="A43" s="85" t="s">
        <v>338</v>
      </c>
      <c r="B43" s="207">
        <v>0</v>
      </c>
      <c r="C43" s="207">
        <v>0</v>
      </c>
      <c r="D43" s="207">
        <v>0</v>
      </c>
      <c r="E43" s="207">
        <v>0</v>
      </c>
      <c r="F43" s="207">
        <v>0</v>
      </c>
      <c r="G43" s="207">
        <v>0</v>
      </c>
    </row>
    <row r="44" spans="1:7" x14ac:dyDescent="0.25">
      <c r="A44" s="85" t="s">
        <v>339</v>
      </c>
      <c r="B44" s="207">
        <v>0</v>
      </c>
      <c r="C44" s="207">
        <v>0</v>
      </c>
      <c r="D44" s="207">
        <v>0</v>
      </c>
      <c r="E44" s="207">
        <v>0</v>
      </c>
      <c r="F44" s="207">
        <v>0</v>
      </c>
      <c r="G44" s="207">
        <v>0</v>
      </c>
    </row>
    <row r="45" spans="1:7" x14ac:dyDescent="0.25">
      <c r="A45" s="85" t="s">
        <v>340</v>
      </c>
      <c r="B45" s="207">
        <v>0</v>
      </c>
      <c r="C45" s="207">
        <v>0</v>
      </c>
      <c r="D45" s="207">
        <v>0</v>
      </c>
      <c r="E45" s="207">
        <v>0</v>
      </c>
      <c r="F45" s="207">
        <v>0</v>
      </c>
      <c r="G45" s="207">
        <v>0</v>
      </c>
    </row>
    <row r="46" spans="1:7" x14ac:dyDescent="0.25">
      <c r="A46" s="85" t="s">
        <v>341</v>
      </c>
      <c r="B46" s="207">
        <v>0</v>
      </c>
      <c r="C46" s="207">
        <v>0</v>
      </c>
      <c r="D46" s="207">
        <v>0</v>
      </c>
      <c r="E46" s="207">
        <v>0</v>
      </c>
      <c r="F46" s="207">
        <v>0</v>
      </c>
      <c r="G46" s="207">
        <v>0</v>
      </c>
    </row>
    <row r="47" spans="1:7" x14ac:dyDescent="0.25">
      <c r="A47" s="85" t="s">
        <v>342</v>
      </c>
      <c r="B47" s="207">
        <v>0</v>
      </c>
      <c r="C47" s="207">
        <v>0</v>
      </c>
      <c r="D47" s="207">
        <v>0</v>
      </c>
      <c r="E47" s="207">
        <v>0</v>
      </c>
      <c r="F47" s="207">
        <v>0</v>
      </c>
      <c r="G47" s="207">
        <v>0</v>
      </c>
    </row>
    <row r="48" spans="1:7" x14ac:dyDescent="0.25">
      <c r="A48" s="84" t="s">
        <v>343</v>
      </c>
      <c r="B48" s="207">
        <v>4372071.0999999996</v>
      </c>
      <c r="C48" s="207">
        <v>0</v>
      </c>
      <c r="D48" s="207">
        <v>4372071.0999999996</v>
      </c>
      <c r="E48" s="207">
        <v>674886.51</v>
      </c>
      <c r="F48" s="207">
        <v>674886.51</v>
      </c>
      <c r="G48" s="207">
        <v>3697184.59</v>
      </c>
    </row>
    <row r="49" spans="1:7" x14ac:dyDescent="0.25">
      <c r="A49" s="85" t="s">
        <v>344</v>
      </c>
      <c r="B49" s="208">
        <v>395526.58</v>
      </c>
      <c r="C49" s="208">
        <v>0</v>
      </c>
      <c r="D49" s="207">
        <v>395526.58</v>
      </c>
      <c r="E49" s="208">
        <v>219888.39</v>
      </c>
      <c r="F49" s="208">
        <v>219888.39</v>
      </c>
      <c r="G49" s="207">
        <v>175638.19</v>
      </c>
    </row>
    <row r="50" spans="1:7" x14ac:dyDescent="0.25">
      <c r="A50" s="85" t="s">
        <v>345</v>
      </c>
      <c r="B50" s="208">
        <v>35000</v>
      </c>
      <c r="C50" s="208">
        <v>0</v>
      </c>
      <c r="D50" s="207">
        <v>35000</v>
      </c>
      <c r="E50" s="208">
        <v>6239</v>
      </c>
      <c r="F50" s="208">
        <v>6239</v>
      </c>
      <c r="G50" s="207">
        <v>28761</v>
      </c>
    </row>
    <row r="51" spans="1:7" x14ac:dyDescent="0.25">
      <c r="A51" s="85" t="s">
        <v>346</v>
      </c>
      <c r="B51" s="208">
        <v>60000</v>
      </c>
      <c r="C51" s="208">
        <v>0</v>
      </c>
      <c r="D51" s="207">
        <v>60000</v>
      </c>
      <c r="E51" s="208">
        <v>0</v>
      </c>
      <c r="F51" s="208">
        <v>0</v>
      </c>
      <c r="G51" s="207">
        <v>60000</v>
      </c>
    </row>
    <row r="52" spans="1:7" x14ac:dyDescent="0.25">
      <c r="A52" s="85" t="s">
        <v>347</v>
      </c>
      <c r="B52" s="208">
        <v>1499360</v>
      </c>
      <c r="C52" s="208">
        <v>0</v>
      </c>
      <c r="D52" s="207">
        <v>1499360</v>
      </c>
      <c r="E52" s="208">
        <v>111181.05</v>
      </c>
      <c r="F52" s="208">
        <v>111181.05</v>
      </c>
      <c r="G52" s="207">
        <v>1388178.95</v>
      </c>
    </row>
    <row r="53" spans="1:7" x14ac:dyDescent="0.25">
      <c r="A53" s="85" t="s">
        <v>348</v>
      </c>
      <c r="B53" s="207">
        <v>0</v>
      </c>
      <c r="C53" s="207">
        <v>0</v>
      </c>
      <c r="D53" s="207">
        <v>0</v>
      </c>
      <c r="E53" s="207">
        <v>0</v>
      </c>
      <c r="F53" s="207">
        <v>0</v>
      </c>
      <c r="G53" s="207">
        <v>0</v>
      </c>
    </row>
    <row r="54" spans="1:7" x14ac:dyDescent="0.25">
      <c r="A54" s="85" t="s">
        <v>349</v>
      </c>
      <c r="B54" s="208">
        <v>2309384.52</v>
      </c>
      <c r="C54" s="208">
        <v>0</v>
      </c>
      <c r="D54" s="207">
        <v>2309384.52</v>
      </c>
      <c r="E54" s="208">
        <v>337578.07</v>
      </c>
      <c r="F54" s="208">
        <v>337578.07</v>
      </c>
      <c r="G54" s="207">
        <v>1971806.45</v>
      </c>
    </row>
    <row r="55" spans="1:7" x14ac:dyDescent="0.25">
      <c r="A55" s="85" t="s">
        <v>350</v>
      </c>
      <c r="B55" s="207">
        <v>0</v>
      </c>
      <c r="C55" s="207">
        <v>0</v>
      </c>
      <c r="D55" s="207">
        <v>0</v>
      </c>
      <c r="E55" s="207">
        <v>0</v>
      </c>
      <c r="F55" s="207">
        <v>0</v>
      </c>
      <c r="G55" s="207">
        <v>0</v>
      </c>
    </row>
    <row r="56" spans="1:7" x14ac:dyDescent="0.25">
      <c r="A56" s="85" t="s">
        <v>351</v>
      </c>
      <c r="B56" s="207">
        <v>0</v>
      </c>
      <c r="C56" s="207">
        <v>0</v>
      </c>
      <c r="D56" s="207">
        <v>0</v>
      </c>
      <c r="E56" s="207">
        <v>0</v>
      </c>
      <c r="F56" s="207">
        <v>0</v>
      </c>
      <c r="G56" s="207">
        <v>0</v>
      </c>
    </row>
    <row r="57" spans="1:7" x14ac:dyDescent="0.25">
      <c r="A57" s="85" t="s">
        <v>352</v>
      </c>
      <c r="B57" s="208">
        <v>72800</v>
      </c>
      <c r="C57" s="208">
        <v>0</v>
      </c>
      <c r="D57" s="207">
        <v>72800</v>
      </c>
      <c r="E57" s="208">
        <v>0</v>
      </c>
      <c r="F57" s="208">
        <v>0</v>
      </c>
      <c r="G57" s="207">
        <v>72800</v>
      </c>
    </row>
    <row r="58" spans="1:7" x14ac:dyDescent="0.25">
      <c r="A58" s="84" t="s">
        <v>353</v>
      </c>
      <c r="B58" s="207">
        <v>3686809.58</v>
      </c>
      <c r="C58" s="207">
        <v>0</v>
      </c>
      <c r="D58" s="207">
        <v>3686809.58</v>
      </c>
      <c r="E58" s="207">
        <v>331467.12</v>
      </c>
      <c r="F58" s="207">
        <v>331467.12</v>
      </c>
      <c r="G58" s="207">
        <v>3355342.46</v>
      </c>
    </row>
    <row r="59" spans="1:7" x14ac:dyDescent="0.25">
      <c r="A59" s="85" t="s">
        <v>354</v>
      </c>
      <c r="B59" s="208">
        <v>3686809.58</v>
      </c>
      <c r="C59" s="208">
        <v>0</v>
      </c>
      <c r="D59" s="207">
        <v>3686809.58</v>
      </c>
      <c r="E59" s="208">
        <v>331467.12</v>
      </c>
      <c r="F59" s="208">
        <v>331467.12</v>
      </c>
      <c r="G59" s="207">
        <v>3355342.46</v>
      </c>
    </row>
    <row r="60" spans="1:7" x14ac:dyDescent="0.25">
      <c r="A60" s="85" t="s">
        <v>355</v>
      </c>
      <c r="B60" s="207">
        <v>0</v>
      </c>
      <c r="C60" s="207">
        <v>0</v>
      </c>
      <c r="D60" s="207">
        <v>0</v>
      </c>
      <c r="E60" s="207">
        <v>0</v>
      </c>
      <c r="F60" s="207">
        <v>0</v>
      </c>
      <c r="G60" s="207">
        <v>0</v>
      </c>
    </row>
    <row r="61" spans="1:7" x14ac:dyDescent="0.25">
      <c r="A61" s="85" t="s">
        <v>356</v>
      </c>
      <c r="B61" s="207">
        <v>0</v>
      </c>
      <c r="C61" s="207">
        <v>0</v>
      </c>
      <c r="D61" s="207">
        <v>0</v>
      </c>
      <c r="E61" s="207">
        <v>0</v>
      </c>
      <c r="F61" s="207">
        <v>0</v>
      </c>
      <c r="G61" s="207">
        <v>0</v>
      </c>
    </row>
    <row r="62" spans="1:7" x14ac:dyDescent="0.25">
      <c r="A62" s="84" t="s">
        <v>357</v>
      </c>
      <c r="B62" s="207">
        <v>0</v>
      </c>
      <c r="C62" s="207">
        <v>0</v>
      </c>
      <c r="D62" s="207">
        <v>0</v>
      </c>
      <c r="E62" s="207">
        <v>0</v>
      </c>
      <c r="F62" s="207">
        <v>0</v>
      </c>
      <c r="G62" s="207">
        <v>0</v>
      </c>
    </row>
    <row r="63" spans="1:7" x14ac:dyDescent="0.25">
      <c r="A63" s="85" t="s">
        <v>358</v>
      </c>
      <c r="B63" s="207">
        <v>0</v>
      </c>
      <c r="C63" s="207">
        <v>0</v>
      </c>
      <c r="D63" s="207">
        <v>0</v>
      </c>
      <c r="E63" s="207">
        <v>0</v>
      </c>
      <c r="F63" s="207">
        <v>0</v>
      </c>
      <c r="G63" s="207">
        <v>0</v>
      </c>
    </row>
    <row r="64" spans="1:7" x14ac:dyDescent="0.25">
      <c r="A64" s="85" t="s">
        <v>359</v>
      </c>
      <c r="B64" s="207">
        <v>0</v>
      </c>
      <c r="C64" s="207">
        <v>0</v>
      </c>
      <c r="D64" s="207">
        <v>0</v>
      </c>
      <c r="E64" s="207">
        <v>0</v>
      </c>
      <c r="F64" s="207">
        <v>0</v>
      </c>
      <c r="G64" s="207">
        <v>0</v>
      </c>
    </row>
    <row r="65" spans="1:7" x14ac:dyDescent="0.25">
      <c r="A65" s="85" t="s">
        <v>360</v>
      </c>
      <c r="B65" s="207">
        <v>0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</row>
    <row r="66" spans="1:7" x14ac:dyDescent="0.25">
      <c r="A66" s="85" t="s">
        <v>361</v>
      </c>
      <c r="B66" s="207">
        <v>0</v>
      </c>
      <c r="C66" s="207">
        <v>0</v>
      </c>
      <c r="D66" s="207">
        <v>0</v>
      </c>
      <c r="E66" s="207">
        <v>0</v>
      </c>
      <c r="F66" s="207">
        <v>0</v>
      </c>
      <c r="G66" s="207">
        <v>0</v>
      </c>
    </row>
    <row r="67" spans="1:7" x14ac:dyDescent="0.25">
      <c r="A67" s="85" t="s">
        <v>362</v>
      </c>
      <c r="B67" s="207">
        <v>0</v>
      </c>
      <c r="C67" s="207">
        <v>0</v>
      </c>
      <c r="D67" s="207">
        <v>0</v>
      </c>
      <c r="E67" s="207">
        <v>0</v>
      </c>
      <c r="F67" s="207">
        <v>0</v>
      </c>
      <c r="G67" s="207">
        <v>0</v>
      </c>
    </row>
    <row r="68" spans="1:7" x14ac:dyDescent="0.25">
      <c r="A68" s="85" t="s">
        <v>363</v>
      </c>
      <c r="B68" s="207">
        <v>0</v>
      </c>
      <c r="C68" s="207">
        <v>0</v>
      </c>
      <c r="D68" s="207">
        <v>0</v>
      </c>
      <c r="E68" s="207">
        <v>0</v>
      </c>
      <c r="F68" s="207">
        <v>0</v>
      </c>
      <c r="G68" s="207">
        <v>0</v>
      </c>
    </row>
    <row r="69" spans="1:7" x14ac:dyDescent="0.25">
      <c r="A69" s="85" t="s">
        <v>364</v>
      </c>
      <c r="B69" s="207">
        <v>0</v>
      </c>
      <c r="C69" s="207">
        <v>0</v>
      </c>
      <c r="D69" s="207">
        <v>0</v>
      </c>
      <c r="E69" s="207">
        <v>0</v>
      </c>
      <c r="F69" s="207">
        <v>0</v>
      </c>
      <c r="G69" s="207">
        <v>0</v>
      </c>
    </row>
    <row r="70" spans="1:7" x14ac:dyDescent="0.25">
      <c r="A70" s="85" t="s">
        <v>365</v>
      </c>
      <c r="B70" s="207">
        <v>0</v>
      </c>
      <c r="C70" s="207">
        <v>0</v>
      </c>
      <c r="D70" s="207">
        <v>0</v>
      </c>
      <c r="E70" s="207">
        <v>0</v>
      </c>
      <c r="F70" s="207">
        <v>0</v>
      </c>
      <c r="G70" s="207">
        <v>0</v>
      </c>
    </row>
    <row r="71" spans="1:7" x14ac:dyDescent="0.25">
      <c r="A71" s="84" t="s">
        <v>366</v>
      </c>
      <c r="B71" s="207">
        <v>0</v>
      </c>
      <c r="C71" s="207">
        <v>0</v>
      </c>
      <c r="D71" s="207">
        <v>0</v>
      </c>
      <c r="E71" s="207">
        <v>0</v>
      </c>
      <c r="F71" s="207">
        <v>0</v>
      </c>
      <c r="G71" s="207">
        <v>0</v>
      </c>
    </row>
    <row r="72" spans="1:7" x14ac:dyDescent="0.25">
      <c r="A72" s="85" t="s">
        <v>367</v>
      </c>
      <c r="B72" s="207">
        <v>0</v>
      </c>
      <c r="C72" s="207">
        <v>0</v>
      </c>
      <c r="D72" s="207">
        <v>0</v>
      </c>
      <c r="E72" s="207">
        <v>0</v>
      </c>
      <c r="F72" s="207">
        <v>0</v>
      </c>
      <c r="G72" s="207">
        <v>0</v>
      </c>
    </row>
    <row r="73" spans="1:7" x14ac:dyDescent="0.25">
      <c r="A73" s="85" t="s">
        <v>368</v>
      </c>
      <c r="B73" s="207">
        <v>0</v>
      </c>
      <c r="C73" s="207">
        <v>0</v>
      </c>
      <c r="D73" s="207">
        <v>0</v>
      </c>
      <c r="E73" s="207">
        <v>0</v>
      </c>
      <c r="F73" s="207">
        <v>0</v>
      </c>
      <c r="G73" s="207">
        <v>0</v>
      </c>
    </row>
    <row r="74" spans="1:7" x14ac:dyDescent="0.25">
      <c r="A74" s="85" t="s">
        <v>369</v>
      </c>
      <c r="B74" s="207">
        <v>0</v>
      </c>
      <c r="C74" s="207">
        <v>0</v>
      </c>
      <c r="D74" s="207">
        <v>0</v>
      </c>
      <c r="E74" s="207">
        <v>0</v>
      </c>
      <c r="F74" s="207">
        <v>0</v>
      </c>
      <c r="G74" s="207">
        <v>0</v>
      </c>
    </row>
    <row r="75" spans="1:7" x14ac:dyDescent="0.25">
      <c r="A75" s="84" t="s">
        <v>370</v>
      </c>
      <c r="B75" s="207">
        <v>0</v>
      </c>
      <c r="C75" s="207">
        <v>0</v>
      </c>
      <c r="D75" s="207">
        <v>0</v>
      </c>
      <c r="E75" s="207">
        <v>0</v>
      </c>
      <c r="F75" s="207">
        <v>0</v>
      </c>
      <c r="G75" s="207">
        <v>0</v>
      </c>
    </row>
    <row r="76" spans="1:7" x14ac:dyDescent="0.25">
      <c r="A76" s="85" t="s">
        <v>371</v>
      </c>
      <c r="B76" s="207">
        <v>0</v>
      </c>
      <c r="C76" s="207">
        <v>0</v>
      </c>
      <c r="D76" s="207">
        <v>0</v>
      </c>
      <c r="E76" s="207">
        <v>0</v>
      </c>
      <c r="F76" s="207">
        <v>0</v>
      </c>
      <c r="G76" s="207">
        <v>0</v>
      </c>
    </row>
    <row r="77" spans="1:7" x14ac:dyDescent="0.25">
      <c r="A77" s="85" t="s">
        <v>372</v>
      </c>
      <c r="B77" s="207">
        <v>0</v>
      </c>
      <c r="C77" s="207">
        <v>0</v>
      </c>
      <c r="D77" s="207">
        <v>0</v>
      </c>
      <c r="E77" s="207">
        <v>0</v>
      </c>
      <c r="F77" s="207">
        <v>0</v>
      </c>
      <c r="G77" s="207">
        <v>0</v>
      </c>
    </row>
    <row r="78" spans="1:7" x14ac:dyDescent="0.25">
      <c r="A78" s="85" t="s">
        <v>373</v>
      </c>
      <c r="B78" s="207">
        <v>0</v>
      </c>
      <c r="C78" s="207">
        <v>0</v>
      </c>
      <c r="D78" s="207">
        <v>0</v>
      </c>
      <c r="E78" s="207">
        <v>0</v>
      </c>
      <c r="F78" s="207">
        <v>0</v>
      </c>
      <c r="G78" s="207">
        <v>0</v>
      </c>
    </row>
    <row r="79" spans="1:7" x14ac:dyDescent="0.25">
      <c r="A79" s="85" t="s">
        <v>374</v>
      </c>
      <c r="B79" s="207">
        <v>0</v>
      </c>
      <c r="C79" s="207">
        <v>0</v>
      </c>
      <c r="D79" s="207">
        <v>0</v>
      </c>
      <c r="E79" s="207">
        <v>0</v>
      </c>
      <c r="F79" s="207">
        <v>0</v>
      </c>
      <c r="G79" s="207">
        <v>0</v>
      </c>
    </row>
    <row r="80" spans="1:7" x14ac:dyDescent="0.25">
      <c r="A80" s="85" t="s">
        <v>375</v>
      </c>
      <c r="B80" s="207">
        <v>0</v>
      </c>
      <c r="C80" s="207">
        <v>0</v>
      </c>
      <c r="D80" s="207">
        <v>0</v>
      </c>
      <c r="E80" s="207">
        <v>0</v>
      </c>
      <c r="F80" s="207">
        <v>0</v>
      </c>
      <c r="G80" s="207">
        <v>0</v>
      </c>
    </row>
    <row r="81" spans="1:7" x14ac:dyDescent="0.25">
      <c r="A81" s="85" t="s">
        <v>376</v>
      </c>
      <c r="B81" s="207">
        <v>0</v>
      </c>
      <c r="C81" s="207">
        <v>0</v>
      </c>
      <c r="D81" s="207">
        <v>0</v>
      </c>
      <c r="E81" s="207">
        <v>0</v>
      </c>
      <c r="F81" s="207">
        <v>0</v>
      </c>
      <c r="G81" s="207">
        <v>0</v>
      </c>
    </row>
    <row r="82" spans="1:7" x14ac:dyDescent="0.25">
      <c r="A82" s="85" t="s">
        <v>377</v>
      </c>
      <c r="B82" s="207">
        <v>0</v>
      </c>
      <c r="C82" s="207">
        <v>0</v>
      </c>
      <c r="D82" s="207">
        <v>0</v>
      </c>
      <c r="E82" s="207">
        <v>0</v>
      </c>
      <c r="F82" s="207">
        <v>0</v>
      </c>
      <c r="G82" s="207">
        <v>0</v>
      </c>
    </row>
    <row r="83" spans="1:7" x14ac:dyDescent="0.25">
      <c r="A83" s="86"/>
      <c r="B83" s="209"/>
      <c r="C83" s="209"/>
      <c r="D83" s="209"/>
      <c r="E83" s="209"/>
      <c r="F83" s="209"/>
      <c r="G83" s="209"/>
    </row>
    <row r="84" spans="1:7" x14ac:dyDescent="0.25">
      <c r="A84" s="28" t="s">
        <v>378</v>
      </c>
      <c r="B84" s="210">
        <v>0</v>
      </c>
      <c r="C84" s="210">
        <v>0</v>
      </c>
      <c r="D84" s="210">
        <v>0</v>
      </c>
      <c r="E84" s="210">
        <v>0</v>
      </c>
      <c r="F84" s="210">
        <v>0</v>
      </c>
      <c r="G84" s="210">
        <v>0</v>
      </c>
    </row>
    <row r="85" spans="1:7" x14ac:dyDescent="0.25">
      <c r="A85" s="84" t="s">
        <v>305</v>
      </c>
      <c r="B85" s="207">
        <v>0</v>
      </c>
      <c r="C85" s="207">
        <v>0</v>
      </c>
      <c r="D85" s="207">
        <v>0</v>
      </c>
      <c r="E85" s="207">
        <v>0</v>
      </c>
      <c r="F85" s="207">
        <v>0</v>
      </c>
      <c r="G85" s="207">
        <v>0</v>
      </c>
    </row>
    <row r="86" spans="1:7" x14ac:dyDescent="0.25">
      <c r="A86" s="85" t="s">
        <v>306</v>
      </c>
      <c r="B86" s="207">
        <v>0</v>
      </c>
      <c r="C86" s="207">
        <v>0</v>
      </c>
      <c r="D86" s="207">
        <v>0</v>
      </c>
      <c r="E86" s="207">
        <v>0</v>
      </c>
      <c r="F86" s="207">
        <v>0</v>
      </c>
      <c r="G86" s="207">
        <v>0</v>
      </c>
    </row>
    <row r="87" spans="1:7" x14ac:dyDescent="0.25">
      <c r="A87" s="85" t="s">
        <v>307</v>
      </c>
      <c r="B87" s="207">
        <v>0</v>
      </c>
      <c r="C87" s="207">
        <v>0</v>
      </c>
      <c r="D87" s="207">
        <v>0</v>
      </c>
      <c r="E87" s="207">
        <v>0</v>
      </c>
      <c r="F87" s="207">
        <v>0</v>
      </c>
      <c r="G87" s="207">
        <v>0</v>
      </c>
    </row>
    <row r="88" spans="1:7" x14ac:dyDescent="0.25">
      <c r="A88" s="85" t="s">
        <v>308</v>
      </c>
      <c r="B88" s="207">
        <v>0</v>
      </c>
      <c r="C88" s="207">
        <v>0</v>
      </c>
      <c r="D88" s="207">
        <v>0</v>
      </c>
      <c r="E88" s="207">
        <v>0</v>
      </c>
      <c r="F88" s="207">
        <v>0</v>
      </c>
      <c r="G88" s="207">
        <v>0</v>
      </c>
    </row>
    <row r="89" spans="1:7" x14ac:dyDescent="0.25">
      <c r="A89" s="85" t="s">
        <v>309</v>
      </c>
      <c r="B89" s="207">
        <v>0</v>
      </c>
      <c r="C89" s="207">
        <v>0</v>
      </c>
      <c r="D89" s="207">
        <v>0</v>
      </c>
      <c r="E89" s="207">
        <v>0</v>
      </c>
      <c r="F89" s="207">
        <v>0</v>
      </c>
      <c r="G89" s="207">
        <v>0</v>
      </c>
    </row>
    <row r="90" spans="1:7" x14ac:dyDescent="0.25">
      <c r="A90" s="85" t="s">
        <v>310</v>
      </c>
      <c r="B90" s="207">
        <v>0</v>
      </c>
      <c r="C90" s="207">
        <v>0</v>
      </c>
      <c r="D90" s="207">
        <v>0</v>
      </c>
      <c r="E90" s="207">
        <v>0</v>
      </c>
      <c r="F90" s="207">
        <v>0</v>
      </c>
      <c r="G90" s="207">
        <v>0</v>
      </c>
    </row>
    <row r="91" spans="1:7" x14ac:dyDescent="0.25">
      <c r="A91" s="85" t="s">
        <v>311</v>
      </c>
      <c r="B91" s="207">
        <v>0</v>
      </c>
      <c r="C91" s="207">
        <v>0</v>
      </c>
      <c r="D91" s="207">
        <v>0</v>
      </c>
      <c r="E91" s="207">
        <v>0</v>
      </c>
      <c r="F91" s="207">
        <v>0</v>
      </c>
      <c r="G91" s="207">
        <v>0</v>
      </c>
    </row>
    <row r="92" spans="1:7" x14ac:dyDescent="0.25">
      <c r="A92" s="85" t="s">
        <v>312</v>
      </c>
      <c r="B92" s="207">
        <v>0</v>
      </c>
      <c r="C92" s="207">
        <v>0</v>
      </c>
      <c r="D92" s="207">
        <v>0</v>
      </c>
      <c r="E92" s="207">
        <v>0</v>
      </c>
      <c r="F92" s="207">
        <v>0</v>
      </c>
      <c r="G92" s="207">
        <v>0</v>
      </c>
    </row>
    <row r="93" spans="1:7" x14ac:dyDescent="0.25">
      <c r="A93" s="84" t="s">
        <v>313</v>
      </c>
      <c r="B93" s="207">
        <v>0</v>
      </c>
      <c r="C93" s="207">
        <v>0</v>
      </c>
      <c r="D93" s="207">
        <v>0</v>
      </c>
      <c r="E93" s="207">
        <v>0</v>
      </c>
      <c r="F93" s="207">
        <v>0</v>
      </c>
      <c r="G93" s="207">
        <v>0</v>
      </c>
    </row>
    <row r="94" spans="1:7" x14ac:dyDescent="0.25">
      <c r="A94" s="85" t="s">
        <v>314</v>
      </c>
      <c r="B94" s="207">
        <v>0</v>
      </c>
      <c r="C94" s="207">
        <v>0</v>
      </c>
      <c r="D94" s="207">
        <v>0</v>
      </c>
      <c r="E94" s="207">
        <v>0</v>
      </c>
      <c r="F94" s="207">
        <v>0</v>
      </c>
      <c r="G94" s="207">
        <v>0</v>
      </c>
    </row>
    <row r="95" spans="1:7" x14ac:dyDescent="0.25">
      <c r="A95" s="85" t="s">
        <v>315</v>
      </c>
      <c r="B95" s="207">
        <v>0</v>
      </c>
      <c r="C95" s="207">
        <v>0</v>
      </c>
      <c r="D95" s="207">
        <v>0</v>
      </c>
      <c r="E95" s="207">
        <v>0</v>
      </c>
      <c r="F95" s="207">
        <v>0</v>
      </c>
      <c r="G95" s="207">
        <v>0</v>
      </c>
    </row>
    <row r="96" spans="1:7" x14ac:dyDescent="0.25">
      <c r="A96" s="85" t="s">
        <v>316</v>
      </c>
      <c r="B96" s="207">
        <v>0</v>
      </c>
      <c r="C96" s="207">
        <v>0</v>
      </c>
      <c r="D96" s="207">
        <v>0</v>
      </c>
      <c r="E96" s="207">
        <v>0</v>
      </c>
      <c r="F96" s="207">
        <v>0</v>
      </c>
      <c r="G96" s="207">
        <v>0</v>
      </c>
    </row>
    <row r="97" spans="1:7" x14ac:dyDescent="0.25">
      <c r="A97" s="85" t="s">
        <v>317</v>
      </c>
      <c r="B97" s="207">
        <v>0</v>
      </c>
      <c r="C97" s="207">
        <v>0</v>
      </c>
      <c r="D97" s="207">
        <v>0</v>
      </c>
      <c r="E97" s="207">
        <v>0</v>
      </c>
      <c r="F97" s="207">
        <v>0</v>
      </c>
      <c r="G97" s="207">
        <v>0</v>
      </c>
    </row>
    <row r="98" spans="1:7" x14ac:dyDescent="0.25">
      <c r="A98" s="87" t="s">
        <v>318</v>
      </c>
      <c r="B98" s="207">
        <v>0</v>
      </c>
      <c r="C98" s="207">
        <v>0</v>
      </c>
      <c r="D98" s="207">
        <v>0</v>
      </c>
      <c r="E98" s="207">
        <v>0</v>
      </c>
      <c r="F98" s="207">
        <v>0</v>
      </c>
      <c r="G98" s="207">
        <v>0</v>
      </c>
    </row>
    <row r="99" spans="1:7" x14ac:dyDescent="0.25">
      <c r="A99" s="85" t="s">
        <v>319</v>
      </c>
      <c r="B99" s="207">
        <v>0</v>
      </c>
      <c r="C99" s="207">
        <v>0</v>
      </c>
      <c r="D99" s="207">
        <v>0</v>
      </c>
      <c r="E99" s="207">
        <v>0</v>
      </c>
      <c r="F99" s="207">
        <v>0</v>
      </c>
      <c r="G99" s="207">
        <v>0</v>
      </c>
    </row>
    <row r="100" spans="1:7" x14ac:dyDescent="0.25">
      <c r="A100" s="85" t="s">
        <v>320</v>
      </c>
      <c r="B100" s="207">
        <v>0</v>
      </c>
      <c r="C100" s="207">
        <v>0</v>
      </c>
      <c r="D100" s="207">
        <v>0</v>
      </c>
      <c r="E100" s="207">
        <v>0</v>
      </c>
      <c r="F100" s="207">
        <v>0</v>
      </c>
      <c r="G100" s="207">
        <v>0</v>
      </c>
    </row>
    <row r="101" spans="1:7" x14ac:dyDescent="0.25">
      <c r="A101" s="85" t="s">
        <v>321</v>
      </c>
      <c r="B101" s="207">
        <v>0</v>
      </c>
      <c r="C101" s="207">
        <v>0</v>
      </c>
      <c r="D101" s="207">
        <v>0</v>
      </c>
      <c r="E101" s="207">
        <v>0</v>
      </c>
      <c r="F101" s="207">
        <v>0</v>
      </c>
      <c r="G101" s="207">
        <v>0</v>
      </c>
    </row>
    <row r="102" spans="1:7" x14ac:dyDescent="0.25">
      <c r="A102" s="85" t="s">
        <v>322</v>
      </c>
      <c r="B102" s="207">
        <v>0</v>
      </c>
      <c r="C102" s="207">
        <v>0</v>
      </c>
      <c r="D102" s="207">
        <v>0</v>
      </c>
      <c r="E102" s="207">
        <v>0</v>
      </c>
      <c r="F102" s="207">
        <v>0</v>
      </c>
      <c r="G102" s="207">
        <v>0</v>
      </c>
    </row>
    <row r="103" spans="1:7" x14ac:dyDescent="0.25">
      <c r="A103" s="84" t="s">
        <v>323</v>
      </c>
      <c r="B103" s="207">
        <v>0</v>
      </c>
      <c r="C103" s="207">
        <v>0</v>
      </c>
      <c r="D103" s="207">
        <v>0</v>
      </c>
      <c r="E103" s="207">
        <v>0</v>
      </c>
      <c r="F103" s="207">
        <v>0</v>
      </c>
      <c r="G103" s="207">
        <v>0</v>
      </c>
    </row>
    <row r="104" spans="1:7" x14ac:dyDescent="0.25">
      <c r="A104" s="85" t="s">
        <v>324</v>
      </c>
      <c r="B104" s="207">
        <v>0</v>
      </c>
      <c r="C104" s="207">
        <v>0</v>
      </c>
      <c r="D104" s="207">
        <v>0</v>
      </c>
      <c r="E104" s="207">
        <v>0</v>
      </c>
      <c r="F104" s="207">
        <v>0</v>
      </c>
      <c r="G104" s="207">
        <v>0</v>
      </c>
    </row>
    <row r="105" spans="1:7" x14ac:dyDescent="0.25">
      <c r="A105" s="85" t="s">
        <v>325</v>
      </c>
      <c r="B105" s="207">
        <v>0</v>
      </c>
      <c r="C105" s="207">
        <v>0</v>
      </c>
      <c r="D105" s="207">
        <v>0</v>
      </c>
      <c r="E105" s="207">
        <v>0</v>
      </c>
      <c r="F105" s="207">
        <v>0</v>
      </c>
      <c r="G105" s="207">
        <v>0</v>
      </c>
    </row>
    <row r="106" spans="1:7" x14ac:dyDescent="0.25">
      <c r="A106" s="85" t="s">
        <v>326</v>
      </c>
      <c r="B106" s="207">
        <v>0</v>
      </c>
      <c r="C106" s="207">
        <v>0</v>
      </c>
      <c r="D106" s="207">
        <v>0</v>
      </c>
      <c r="E106" s="207">
        <v>0</v>
      </c>
      <c r="F106" s="207">
        <v>0</v>
      </c>
      <c r="G106" s="207">
        <v>0</v>
      </c>
    </row>
    <row r="107" spans="1:7" x14ac:dyDescent="0.25">
      <c r="A107" s="85" t="s">
        <v>327</v>
      </c>
      <c r="B107" s="207">
        <v>0</v>
      </c>
      <c r="C107" s="207">
        <v>0</v>
      </c>
      <c r="D107" s="207">
        <v>0</v>
      </c>
      <c r="E107" s="207">
        <v>0</v>
      </c>
      <c r="F107" s="207">
        <v>0</v>
      </c>
      <c r="G107" s="207">
        <v>0</v>
      </c>
    </row>
    <row r="108" spans="1:7" x14ac:dyDescent="0.25">
      <c r="A108" s="85" t="s">
        <v>328</v>
      </c>
      <c r="B108" s="207">
        <v>0</v>
      </c>
      <c r="C108" s="207">
        <v>0</v>
      </c>
      <c r="D108" s="207">
        <v>0</v>
      </c>
      <c r="E108" s="207">
        <v>0</v>
      </c>
      <c r="F108" s="207">
        <v>0</v>
      </c>
      <c r="G108" s="207">
        <v>0</v>
      </c>
    </row>
    <row r="109" spans="1:7" x14ac:dyDescent="0.25">
      <c r="A109" s="85" t="s">
        <v>329</v>
      </c>
      <c r="B109" s="207">
        <v>0</v>
      </c>
      <c r="C109" s="207">
        <v>0</v>
      </c>
      <c r="D109" s="207">
        <v>0</v>
      </c>
      <c r="E109" s="207">
        <v>0</v>
      </c>
      <c r="F109" s="207">
        <v>0</v>
      </c>
      <c r="G109" s="207">
        <v>0</v>
      </c>
    </row>
    <row r="110" spans="1:7" x14ac:dyDescent="0.25">
      <c r="A110" s="85" t="s">
        <v>330</v>
      </c>
      <c r="B110" s="207">
        <v>0</v>
      </c>
      <c r="C110" s="207">
        <v>0</v>
      </c>
      <c r="D110" s="207">
        <v>0</v>
      </c>
      <c r="E110" s="207">
        <v>0</v>
      </c>
      <c r="F110" s="207">
        <v>0</v>
      </c>
      <c r="G110" s="207">
        <v>0</v>
      </c>
    </row>
    <row r="111" spans="1:7" x14ac:dyDescent="0.25">
      <c r="A111" s="85" t="s">
        <v>331</v>
      </c>
      <c r="B111" s="207">
        <v>0</v>
      </c>
      <c r="C111" s="207">
        <v>0</v>
      </c>
      <c r="D111" s="207">
        <v>0</v>
      </c>
      <c r="E111" s="207">
        <v>0</v>
      </c>
      <c r="F111" s="207">
        <v>0</v>
      </c>
      <c r="G111" s="207">
        <v>0</v>
      </c>
    </row>
    <row r="112" spans="1:7" x14ac:dyDescent="0.25">
      <c r="A112" s="85" t="s">
        <v>332</v>
      </c>
      <c r="B112" s="207">
        <v>0</v>
      </c>
      <c r="C112" s="207">
        <v>0</v>
      </c>
      <c r="D112" s="207">
        <v>0</v>
      </c>
      <c r="E112" s="207">
        <v>0</v>
      </c>
      <c r="F112" s="207">
        <v>0</v>
      </c>
      <c r="G112" s="207">
        <v>0</v>
      </c>
    </row>
    <row r="113" spans="1:7" x14ac:dyDescent="0.25">
      <c r="A113" s="84" t="s">
        <v>333</v>
      </c>
      <c r="B113" s="207">
        <v>0</v>
      </c>
      <c r="C113" s="207">
        <v>0</v>
      </c>
      <c r="D113" s="207">
        <v>0</v>
      </c>
      <c r="E113" s="207">
        <v>0</v>
      </c>
      <c r="F113" s="207">
        <v>0</v>
      </c>
      <c r="G113" s="207">
        <v>0</v>
      </c>
    </row>
    <row r="114" spans="1:7" x14ac:dyDescent="0.25">
      <c r="A114" s="85" t="s">
        <v>334</v>
      </c>
      <c r="B114" s="207">
        <v>0</v>
      </c>
      <c r="C114" s="207">
        <v>0</v>
      </c>
      <c r="D114" s="207">
        <v>0</v>
      </c>
      <c r="E114" s="207">
        <v>0</v>
      </c>
      <c r="F114" s="207">
        <v>0</v>
      </c>
      <c r="G114" s="207">
        <v>0</v>
      </c>
    </row>
    <row r="115" spans="1:7" x14ac:dyDescent="0.25">
      <c r="A115" s="85" t="s">
        <v>335</v>
      </c>
      <c r="B115" s="207">
        <v>0</v>
      </c>
      <c r="C115" s="207">
        <v>0</v>
      </c>
      <c r="D115" s="207">
        <v>0</v>
      </c>
      <c r="E115" s="207">
        <v>0</v>
      </c>
      <c r="F115" s="207">
        <v>0</v>
      </c>
      <c r="G115" s="207">
        <v>0</v>
      </c>
    </row>
    <row r="116" spans="1:7" x14ac:dyDescent="0.25">
      <c r="A116" s="85" t="s">
        <v>336</v>
      </c>
      <c r="B116" s="207">
        <v>0</v>
      </c>
      <c r="C116" s="207">
        <v>0</v>
      </c>
      <c r="D116" s="207">
        <v>0</v>
      </c>
      <c r="E116" s="207">
        <v>0</v>
      </c>
      <c r="F116" s="207">
        <v>0</v>
      </c>
      <c r="G116" s="207">
        <v>0</v>
      </c>
    </row>
    <row r="117" spans="1:7" x14ac:dyDescent="0.25">
      <c r="A117" s="85" t="s">
        <v>337</v>
      </c>
      <c r="B117" s="207">
        <v>0</v>
      </c>
      <c r="C117" s="207">
        <v>0</v>
      </c>
      <c r="D117" s="207">
        <v>0</v>
      </c>
      <c r="E117" s="207">
        <v>0</v>
      </c>
      <c r="F117" s="207">
        <v>0</v>
      </c>
      <c r="G117" s="207">
        <v>0</v>
      </c>
    </row>
    <row r="118" spans="1:7" x14ac:dyDescent="0.25">
      <c r="A118" s="85" t="s">
        <v>338</v>
      </c>
      <c r="B118" s="207">
        <v>0</v>
      </c>
      <c r="C118" s="207">
        <v>0</v>
      </c>
      <c r="D118" s="207">
        <v>0</v>
      </c>
      <c r="E118" s="207">
        <v>0</v>
      </c>
      <c r="F118" s="207">
        <v>0</v>
      </c>
      <c r="G118" s="207">
        <v>0</v>
      </c>
    </row>
    <row r="119" spans="1:7" x14ac:dyDescent="0.25">
      <c r="A119" s="85" t="s">
        <v>339</v>
      </c>
      <c r="B119" s="207">
        <v>0</v>
      </c>
      <c r="C119" s="207">
        <v>0</v>
      </c>
      <c r="D119" s="207">
        <v>0</v>
      </c>
      <c r="E119" s="207">
        <v>0</v>
      </c>
      <c r="F119" s="207">
        <v>0</v>
      </c>
      <c r="G119" s="207">
        <v>0</v>
      </c>
    </row>
    <row r="120" spans="1:7" x14ac:dyDescent="0.25">
      <c r="A120" s="85" t="s">
        <v>340</v>
      </c>
      <c r="B120" s="207">
        <v>0</v>
      </c>
      <c r="C120" s="207">
        <v>0</v>
      </c>
      <c r="D120" s="207">
        <v>0</v>
      </c>
      <c r="E120" s="207">
        <v>0</v>
      </c>
      <c r="F120" s="207">
        <v>0</v>
      </c>
      <c r="G120" s="207">
        <v>0</v>
      </c>
    </row>
    <row r="121" spans="1:7" x14ac:dyDescent="0.25">
      <c r="A121" s="85" t="s">
        <v>341</v>
      </c>
      <c r="B121" s="207">
        <v>0</v>
      </c>
      <c r="C121" s="207">
        <v>0</v>
      </c>
      <c r="D121" s="207">
        <v>0</v>
      </c>
      <c r="E121" s="207">
        <v>0</v>
      </c>
      <c r="F121" s="207">
        <v>0</v>
      </c>
      <c r="G121" s="207">
        <v>0</v>
      </c>
    </row>
    <row r="122" spans="1:7" x14ac:dyDescent="0.25">
      <c r="A122" s="85" t="s">
        <v>342</v>
      </c>
      <c r="B122" s="207">
        <v>0</v>
      </c>
      <c r="C122" s="207">
        <v>0</v>
      </c>
      <c r="D122" s="207">
        <v>0</v>
      </c>
      <c r="E122" s="207">
        <v>0</v>
      </c>
      <c r="F122" s="207">
        <v>0</v>
      </c>
      <c r="G122" s="207">
        <v>0</v>
      </c>
    </row>
    <row r="123" spans="1:7" x14ac:dyDescent="0.25">
      <c r="A123" s="84" t="s">
        <v>343</v>
      </c>
      <c r="B123" s="207">
        <v>0</v>
      </c>
      <c r="C123" s="207">
        <v>0</v>
      </c>
      <c r="D123" s="207">
        <v>0</v>
      </c>
      <c r="E123" s="207">
        <v>0</v>
      </c>
      <c r="F123" s="207">
        <v>0</v>
      </c>
      <c r="G123" s="207">
        <v>0</v>
      </c>
    </row>
    <row r="124" spans="1:7" x14ac:dyDescent="0.25">
      <c r="A124" s="85" t="s">
        <v>344</v>
      </c>
      <c r="B124" s="207">
        <v>0</v>
      </c>
      <c r="C124" s="207">
        <v>0</v>
      </c>
      <c r="D124" s="207">
        <v>0</v>
      </c>
      <c r="E124" s="207">
        <v>0</v>
      </c>
      <c r="F124" s="207">
        <v>0</v>
      </c>
      <c r="G124" s="207">
        <v>0</v>
      </c>
    </row>
    <row r="125" spans="1:7" x14ac:dyDescent="0.25">
      <c r="A125" s="85" t="s">
        <v>345</v>
      </c>
      <c r="B125" s="207">
        <v>0</v>
      </c>
      <c r="C125" s="207">
        <v>0</v>
      </c>
      <c r="D125" s="207">
        <v>0</v>
      </c>
      <c r="E125" s="207">
        <v>0</v>
      </c>
      <c r="F125" s="207">
        <v>0</v>
      </c>
      <c r="G125" s="207">
        <v>0</v>
      </c>
    </row>
    <row r="126" spans="1:7" x14ac:dyDescent="0.25">
      <c r="A126" s="85" t="s">
        <v>346</v>
      </c>
      <c r="B126" s="207">
        <v>0</v>
      </c>
      <c r="C126" s="207">
        <v>0</v>
      </c>
      <c r="D126" s="207">
        <v>0</v>
      </c>
      <c r="E126" s="207">
        <v>0</v>
      </c>
      <c r="F126" s="207">
        <v>0</v>
      </c>
      <c r="G126" s="207">
        <v>0</v>
      </c>
    </row>
    <row r="127" spans="1:7" x14ac:dyDescent="0.25">
      <c r="A127" s="85" t="s">
        <v>347</v>
      </c>
      <c r="B127" s="207">
        <v>0</v>
      </c>
      <c r="C127" s="207">
        <v>0</v>
      </c>
      <c r="D127" s="207">
        <v>0</v>
      </c>
      <c r="E127" s="207">
        <v>0</v>
      </c>
      <c r="F127" s="207">
        <v>0</v>
      </c>
      <c r="G127" s="207">
        <v>0</v>
      </c>
    </row>
    <row r="128" spans="1:7" x14ac:dyDescent="0.25">
      <c r="A128" s="85" t="s">
        <v>348</v>
      </c>
      <c r="B128" s="207">
        <v>0</v>
      </c>
      <c r="C128" s="207">
        <v>0</v>
      </c>
      <c r="D128" s="207">
        <v>0</v>
      </c>
      <c r="E128" s="207">
        <v>0</v>
      </c>
      <c r="F128" s="207">
        <v>0</v>
      </c>
      <c r="G128" s="207">
        <v>0</v>
      </c>
    </row>
    <row r="129" spans="1:7" x14ac:dyDescent="0.25">
      <c r="A129" s="85" t="s">
        <v>349</v>
      </c>
      <c r="B129" s="207">
        <v>0</v>
      </c>
      <c r="C129" s="207">
        <v>0</v>
      </c>
      <c r="D129" s="207">
        <v>0</v>
      </c>
      <c r="E129" s="207">
        <v>0</v>
      </c>
      <c r="F129" s="207">
        <v>0</v>
      </c>
      <c r="G129" s="207">
        <v>0</v>
      </c>
    </row>
    <row r="130" spans="1:7" x14ac:dyDescent="0.25">
      <c r="A130" s="85" t="s">
        <v>350</v>
      </c>
      <c r="B130" s="207">
        <v>0</v>
      </c>
      <c r="C130" s="207">
        <v>0</v>
      </c>
      <c r="D130" s="207">
        <v>0</v>
      </c>
      <c r="E130" s="207">
        <v>0</v>
      </c>
      <c r="F130" s="207">
        <v>0</v>
      </c>
      <c r="G130" s="207">
        <v>0</v>
      </c>
    </row>
    <row r="131" spans="1:7" x14ac:dyDescent="0.25">
      <c r="A131" s="85" t="s">
        <v>351</v>
      </c>
      <c r="B131" s="207">
        <v>0</v>
      </c>
      <c r="C131" s="207">
        <v>0</v>
      </c>
      <c r="D131" s="207">
        <v>0</v>
      </c>
      <c r="E131" s="207">
        <v>0</v>
      </c>
      <c r="F131" s="207">
        <v>0</v>
      </c>
      <c r="G131" s="207">
        <v>0</v>
      </c>
    </row>
    <row r="132" spans="1:7" x14ac:dyDescent="0.25">
      <c r="A132" s="85" t="s">
        <v>352</v>
      </c>
      <c r="B132" s="207">
        <v>0</v>
      </c>
      <c r="C132" s="207">
        <v>0</v>
      </c>
      <c r="D132" s="207">
        <v>0</v>
      </c>
      <c r="E132" s="207">
        <v>0</v>
      </c>
      <c r="F132" s="207">
        <v>0</v>
      </c>
      <c r="G132" s="207">
        <v>0</v>
      </c>
    </row>
    <row r="133" spans="1:7" x14ac:dyDescent="0.25">
      <c r="A133" s="84" t="s">
        <v>353</v>
      </c>
      <c r="B133" s="207">
        <v>0</v>
      </c>
      <c r="C133" s="207">
        <v>0</v>
      </c>
      <c r="D133" s="207">
        <v>0</v>
      </c>
      <c r="E133" s="207">
        <v>0</v>
      </c>
      <c r="F133" s="207">
        <v>0</v>
      </c>
      <c r="G133" s="207">
        <v>0</v>
      </c>
    </row>
    <row r="134" spans="1:7" x14ac:dyDescent="0.25">
      <c r="A134" s="85" t="s">
        <v>354</v>
      </c>
      <c r="B134" s="207">
        <v>0</v>
      </c>
      <c r="C134" s="207">
        <v>0</v>
      </c>
      <c r="D134" s="207">
        <v>0</v>
      </c>
      <c r="E134" s="207">
        <v>0</v>
      </c>
      <c r="F134" s="207">
        <v>0</v>
      </c>
      <c r="G134" s="207">
        <v>0</v>
      </c>
    </row>
    <row r="135" spans="1:7" x14ac:dyDescent="0.25">
      <c r="A135" s="85" t="s">
        <v>355</v>
      </c>
      <c r="B135" s="207">
        <v>0</v>
      </c>
      <c r="C135" s="207">
        <v>0</v>
      </c>
      <c r="D135" s="207">
        <v>0</v>
      </c>
      <c r="E135" s="207">
        <v>0</v>
      </c>
      <c r="F135" s="207">
        <v>0</v>
      </c>
      <c r="G135" s="207">
        <v>0</v>
      </c>
    </row>
    <row r="136" spans="1:7" x14ac:dyDescent="0.25">
      <c r="A136" s="85" t="s">
        <v>356</v>
      </c>
      <c r="B136" s="207">
        <v>0</v>
      </c>
      <c r="C136" s="207">
        <v>0</v>
      </c>
      <c r="D136" s="207">
        <v>0</v>
      </c>
      <c r="E136" s="207">
        <v>0</v>
      </c>
      <c r="F136" s="207">
        <v>0</v>
      </c>
      <c r="G136" s="207">
        <v>0</v>
      </c>
    </row>
    <row r="137" spans="1:7" x14ac:dyDescent="0.25">
      <c r="A137" s="84" t="s">
        <v>357</v>
      </c>
      <c r="B137" s="207">
        <v>0</v>
      </c>
      <c r="C137" s="207">
        <v>0</v>
      </c>
      <c r="D137" s="207">
        <v>0</v>
      </c>
      <c r="E137" s="207">
        <v>0</v>
      </c>
      <c r="F137" s="207">
        <v>0</v>
      </c>
      <c r="G137" s="207">
        <v>0</v>
      </c>
    </row>
    <row r="138" spans="1:7" x14ac:dyDescent="0.25">
      <c r="A138" s="85" t="s">
        <v>358</v>
      </c>
      <c r="B138" s="207">
        <v>0</v>
      </c>
      <c r="C138" s="207">
        <v>0</v>
      </c>
      <c r="D138" s="207">
        <v>0</v>
      </c>
      <c r="E138" s="207">
        <v>0</v>
      </c>
      <c r="F138" s="207">
        <v>0</v>
      </c>
      <c r="G138" s="207">
        <v>0</v>
      </c>
    </row>
    <row r="139" spans="1:7" x14ac:dyDescent="0.25">
      <c r="A139" s="85" t="s">
        <v>359</v>
      </c>
      <c r="B139" s="207">
        <v>0</v>
      </c>
      <c r="C139" s="207">
        <v>0</v>
      </c>
      <c r="D139" s="207">
        <v>0</v>
      </c>
      <c r="E139" s="207">
        <v>0</v>
      </c>
      <c r="F139" s="207">
        <v>0</v>
      </c>
      <c r="G139" s="207">
        <v>0</v>
      </c>
    </row>
    <row r="140" spans="1:7" x14ac:dyDescent="0.25">
      <c r="A140" s="85" t="s">
        <v>360</v>
      </c>
      <c r="B140" s="207">
        <v>0</v>
      </c>
      <c r="C140" s="207">
        <v>0</v>
      </c>
      <c r="D140" s="207">
        <v>0</v>
      </c>
      <c r="E140" s="207">
        <v>0</v>
      </c>
      <c r="F140" s="207">
        <v>0</v>
      </c>
      <c r="G140" s="207">
        <v>0</v>
      </c>
    </row>
    <row r="141" spans="1:7" x14ac:dyDescent="0.25">
      <c r="A141" s="85" t="s">
        <v>361</v>
      </c>
      <c r="B141" s="207">
        <v>0</v>
      </c>
      <c r="C141" s="207">
        <v>0</v>
      </c>
      <c r="D141" s="207">
        <v>0</v>
      </c>
      <c r="E141" s="207">
        <v>0</v>
      </c>
      <c r="F141" s="207">
        <v>0</v>
      </c>
      <c r="G141" s="207">
        <v>0</v>
      </c>
    </row>
    <row r="142" spans="1:7" x14ac:dyDescent="0.25">
      <c r="A142" s="85" t="s">
        <v>362</v>
      </c>
      <c r="B142" s="207">
        <v>0</v>
      </c>
      <c r="C142" s="207">
        <v>0</v>
      </c>
      <c r="D142" s="207">
        <v>0</v>
      </c>
      <c r="E142" s="207">
        <v>0</v>
      </c>
      <c r="F142" s="207">
        <v>0</v>
      </c>
      <c r="G142" s="207">
        <v>0</v>
      </c>
    </row>
    <row r="143" spans="1:7" x14ac:dyDescent="0.25">
      <c r="A143" s="85" t="s">
        <v>363</v>
      </c>
      <c r="B143" s="207">
        <v>0</v>
      </c>
      <c r="C143" s="207">
        <v>0</v>
      </c>
      <c r="D143" s="207">
        <v>0</v>
      </c>
      <c r="E143" s="207">
        <v>0</v>
      </c>
      <c r="F143" s="207">
        <v>0</v>
      </c>
      <c r="G143" s="207">
        <v>0</v>
      </c>
    </row>
    <row r="144" spans="1:7" x14ac:dyDescent="0.25">
      <c r="A144" s="85" t="s">
        <v>364</v>
      </c>
      <c r="B144" s="207">
        <v>0</v>
      </c>
      <c r="C144" s="207">
        <v>0</v>
      </c>
      <c r="D144" s="207">
        <v>0</v>
      </c>
      <c r="E144" s="207">
        <v>0</v>
      </c>
      <c r="F144" s="207">
        <v>0</v>
      </c>
      <c r="G144" s="207">
        <v>0</v>
      </c>
    </row>
    <row r="145" spans="1:7" x14ac:dyDescent="0.25">
      <c r="A145" s="85" t="s">
        <v>365</v>
      </c>
      <c r="B145" s="207">
        <v>0</v>
      </c>
      <c r="C145" s="207">
        <v>0</v>
      </c>
      <c r="D145" s="207">
        <v>0</v>
      </c>
      <c r="E145" s="207">
        <v>0</v>
      </c>
      <c r="F145" s="207">
        <v>0</v>
      </c>
      <c r="G145" s="207">
        <v>0</v>
      </c>
    </row>
    <row r="146" spans="1:7" x14ac:dyDescent="0.25">
      <c r="A146" s="84" t="s">
        <v>366</v>
      </c>
      <c r="B146" s="207">
        <v>0</v>
      </c>
      <c r="C146" s="207">
        <v>0</v>
      </c>
      <c r="D146" s="207">
        <v>0</v>
      </c>
      <c r="E146" s="207">
        <v>0</v>
      </c>
      <c r="F146" s="207">
        <v>0</v>
      </c>
      <c r="G146" s="207">
        <v>0</v>
      </c>
    </row>
    <row r="147" spans="1:7" x14ac:dyDescent="0.25">
      <c r="A147" s="85" t="s">
        <v>367</v>
      </c>
      <c r="B147" s="207">
        <v>0</v>
      </c>
      <c r="C147" s="207">
        <v>0</v>
      </c>
      <c r="D147" s="207">
        <v>0</v>
      </c>
      <c r="E147" s="207">
        <v>0</v>
      </c>
      <c r="F147" s="207">
        <v>0</v>
      </c>
      <c r="G147" s="207">
        <v>0</v>
      </c>
    </row>
    <row r="148" spans="1:7" x14ac:dyDescent="0.25">
      <c r="A148" s="85" t="s">
        <v>368</v>
      </c>
      <c r="B148" s="207">
        <v>0</v>
      </c>
      <c r="C148" s="207">
        <v>0</v>
      </c>
      <c r="D148" s="207">
        <v>0</v>
      </c>
      <c r="E148" s="207">
        <v>0</v>
      </c>
      <c r="F148" s="207">
        <v>0</v>
      </c>
      <c r="G148" s="207">
        <v>0</v>
      </c>
    </row>
    <row r="149" spans="1:7" x14ac:dyDescent="0.25">
      <c r="A149" s="85" t="s">
        <v>369</v>
      </c>
      <c r="B149" s="207">
        <v>0</v>
      </c>
      <c r="C149" s="207">
        <v>0</v>
      </c>
      <c r="D149" s="207">
        <v>0</v>
      </c>
      <c r="E149" s="207">
        <v>0</v>
      </c>
      <c r="F149" s="207">
        <v>0</v>
      </c>
      <c r="G149" s="207">
        <v>0</v>
      </c>
    </row>
    <row r="150" spans="1:7" x14ac:dyDescent="0.25">
      <c r="A150" s="84" t="s">
        <v>370</v>
      </c>
      <c r="B150" s="207">
        <v>0</v>
      </c>
      <c r="C150" s="207">
        <v>0</v>
      </c>
      <c r="D150" s="207">
        <v>0</v>
      </c>
      <c r="E150" s="207">
        <v>0</v>
      </c>
      <c r="F150" s="207">
        <v>0</v>
      </c>
      <c r="G150" s="207">
        <v>0</v>
      </c>
    </row>
    <row r="151" spans="1:7" x14ac:dyDescent="0.25">
      <c r="A151" s="85" t="s">
        <v>371</v>
      </c>
      <c r="B151" s="207">
        <v>0</v>
      </c>
      <c r="C151" s="207">
        <v>0</v>
      </c>
      <c r="D151" s="207">
        <v>0</v>
      </c>
      <c r="E151" s="207">
        <v>0</v>
      </c>
      <c r="F151" s="207">
        <v>0</v>
      </c>
      <c r="G151" s="207">
        <v>0</v>
      </c>
    </row>
    <row r="152" spans="1:7" x14ac:dyDescent="0.25">
      <c r="A152" s="85" t="s">
        <v>372</v>
      </c>
      <c r="B152" s="207">
        <v>0</v>
      </c>
      <c r="C152" s="207">
        <v>0</v>
      </c>
      <c r="D152" s="207">
        <v>0</v>
      </c>
      <c r="E152" s="207">
        <v>0</v>
      </c>
      <c r="F152" s="207">
        <v>0</v>
      </c>
      <c r="G152" s="207">
        <v>0</v>
      </c>
    </row>
    <row r="153" spans="1:7" x14ac:dyDescent="0.25">
      <c r="A153" s="85" t="s">
        <v>373</v>
      </c>
      <c r="B153" s="207">
        <v>0</v>
      </c>
      <c r="C153" s="207">
        <v>0</v>
      </c>
      <c r="D153" s="207">
        <v>0</v>
      </c>
      <c r="E153" s="207">
        <v>0</v>
      </c>
      <c r="F153" s="207">
        <v>0</v>
      </c>
      <c r="G153" s="207">
        <v>0</v>
      </c>
    </row>
    <row r="154" spans="1:7" x14ac:dyDescent="0.25">
      <c r="A154" s="87" t="s">
        <v>374</v>
      </c>
      <c r="B154" s="207">
        <v>0</v>
      </c>
      <c r="C154" s="207">
        <v>0</v>
      </c>
      <c r="D154" s="207">
        <v>0</v>
      </c>
      <c r="E154" s="207">
        <v>0</v>
      </c>
      <c r="F154" s="207">
        <v>0</v>
      </c>
      <c r="G154" s="207">
        <v>0</v>
      </c>
    </row>
    <row r="155" spans="1:7" x14ac:dyDescent="0.25">
      <c r="A155" s="85" t="s">
        <v>375</v>
      </c>
      <c r="B155" s="207">
        <v>0</v>
      </c>
      <c r="C155" s="207">
        <v>0</v>
      </c>
      <c r="D155" s="207">
        <v>0</v>
      </c>
      <c r="E155" s="207">
        <v>0</v>
      </c>
      <c r="F155" s="207">
        <v>0</v>
      </c>
      <c r="G155" s="207">
        <v>0</v>
      </c>
    </row>
    <row r="156" spans="1:7" x14ac:dyDescent="0.25">
      <c r="A156" s="85" t="s">
        <v>376</v>
      </c>
      <c r="B156" s="207">
        <v>0</v>
      </c>
      <c r="C156" s="207">
        <v>0</v>
      </c>
      <c r="D156" s="207">
        <v>0</v>
      </c>
      <c r="E156" s="207">
        <v>0</v>
      </c>
      <c r="F156" s="207">
        <v>0</v>
      </c>
      <c r="G156" s="207">
        <v>0</v>
      </c>
    </row>
    <row r="157" spans="1:7" x14ac:dyDescent="0.25">
      <c r="A157" s="85" t="s">
        <v>377</v>
      </c>
      <c r="B157" s="207">
        <v>0</v>
      </c>
      <c r="C157" s="207">
        <v>0</v>
      </c>
      <c r="D157" s="207">
        <v>0</v>
      </c>
      <c r="E157" s="207">
        <v>0</v>
      </c>
      <c r="F157" s="207">
        <v>0</v>
      </c>
      <c r="G157" s="207"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">B9+B84</f>
        <v>73576055.419999987</v>
      </c>
      <c r="C159" s="90">
        <f t="shared" si="1"/>
        <v>0</v>
      </c>
      <c r="D159" s="90">
        <f t="shared" si="1"/>
        <v>73576055.419999987</v>
      </c>
      <c r="E159" s="90">
        <f t="shared" si="1"/>
        <v>24466492.940000001</v>
      </c>
      <c r="F159" s="90">
        <f t="shared" si="1"/>
        <v>24465544.670000002</v>
      </c>
      <c r="G159" s="90">
        <f t="shared" si="1"/>
        <v>49109562.479999997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9:G9" name="Rango1_2"/>
    <protectedRange sqref="B84:G84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158:F159" unlockedFormula="1"/>
    <ignoredError sqref="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F37" sqref="F3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Sistema de Agua Potable y Alcantarillado Municipal de Valle de Santiago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SUM(B10:B18)</f>
        <v>73576055.420000017</v>
      </c>
      <c r="C9" s="30">
        <f t="shared" ref="C9:G9" si="0">SUM(C10:C18)</f>
        <v>0</v>
      </c>
      <c r="D9" s="30">
        <f t="shared" si="0"/>
        <v>73576055.420000017</v>
      </c>
      <c r="E9" s="30">
        <f t="shared" si="0"/>
        <v>24466492.939999998</v>
      </c>
      <c r="F9" s="30">
        <f t="shared" si="0"/>
        <v>24465544.669999998</v>
      </c>
      <c r="G9" s="30">
        <f t="shared" si="0"/>
        <v>49109562.479999997</v>
      </c>
    </row>
    <row r="10" spans="1:7" x14ac:dyDescent="0.25">
      <c r="A10" s="63" t="s">
        <v>602</v>
      </c>
      <c r="B10" s="211">
        <v>3063624.14</v>
      </c>
      <c r="C10" s="211">
        <v>0</v>
      </c>
      <c r="D10" s="212">
        <v>3063624.14</v>
      </c>
      <c r="E10" s="211">
        <v>1351709.4</v>
      </c>
      <c r="F10" s="211">
        <v>1351709.4</v>
      </c>
      <c r="G10" s="212">
        <v>1711914.7400000002</v>
      </c>
    </row>
    <row r="11" spans="1:7" x14ac:dyDescent="0.25">
      <c r="A11" s="63" t="s">
        <v>603</v>
      </c>
      <c r="B11" s="211">
        <v>853458.88</v>
      </c>
      <c r="C11" s="211">
        <v>0</v>
      </c>
      <c r="D11" s="212">
        <v>853458.88</v>
      </c>
      <c r="E11" s="211">
        <v>339235.75</v>
      </c>
      <c r="F11" s="211">
        <v>339235.75</v>
      </c>
      <c r="G11" s="212">
        <v>514223.13</v>
      </c>
    </row>
    <row r="12" spans="1:7" x14ac:dyDescent="0.25">
      <c r="A12" s="63" t="s">
        <v>604</v>
      </c>
      <c r="B12" s="211">
        <v>8707955.7100000009</v>
      </c>
      <c r="C12" s="211">
        <v>0</v>
      </c>
      <c r="D12" s="212">
        <v>8707955.7100000009</v>
      </c>
      <c r="E12" s="211">
        <v>3286292.54</v>
      </c>
      <c r="F12" s="211">
        <v>3286292.54</v>
      </c>
      <c r="G12" s="212">
        <v>5421663.1700000009</v>
      </c>
    </row>
    <row r="13" spans="1:7" x14ac:dyDescent="0.25">
      <c r="A13" s="63" t="s">
        <v>605</v>
      </c>
      <c r="B13" s="211">
        <v>13504754.32</v>
      </c>
      <c r="C13" s="211">
        <v>0</v>
      </c>
      <c r="D13" s="212">
        <v>13504754.32</v>
      </c>
      <c r="E13" s="211">
        <v>3442563.46</v>
      </c>
      <c r="F13" s="211">
        <v>3442563.46</v>
      </c>
      <c r="G13" s="212">
        <v>10062190.859999999</v>
      </c>
    </row>
    <row r="14" spans="1:7" x14ac:dyDescent="0.25">
      <c r="A14" s="63" t="s">
        <v>606</v>
      </c>
      <c r="B14" s="211">
        <v>3763193.28</v>
      </c>
      <c r="C14" s="211">
        <v>0</v>
      </c>
      <c r="D14" s="212">
        <v>3763193.28</v>
      </c>
      <c r="E14" s="211">
        <v>1228647.56</v>
      </c>
      <c r="F14" s="211">
        <v>1228647.56</v>
      </c>
      <c r="G14" s="212">
        <v>2534545.7199999997</v>
      </c>
    </row>
    <row r="15" spans="1:7" x14ac:dyDescent="0.25">
      <c r="A15" s="63" t="s">
        <v>607</v>
      </c>
      <c r="B15" s="211">
        <v>10227676.82</v>
      </c>
      <c r="C15" s="211">
        <v>0</v>
      </c>
      <c r="D15" s="212">
        <v>10227676.82</v>
      </c>
      <c r="E15" s="211">
        <v>3320111.98</v>
      </c>
      <c r="F15" s="211">
        <v>3319163.71</v>
      </c>
      <c r="G15" s="212">
        <v>6907564.8399999999</v>
      </c>
    </row>
    <row r="16" spans="1:7" x14ac:dyDescent="0.25">
      <c r="A16" s="63" t="s">
        <v>608</v>
      </c>
      <c r="B16" s="211">
        <v>3873755.77</v>
      </c>
      <c r="C16" s="211">
        <v>0</v>
      </c>
      <c r="D16" s="212">
        <v>3873755.77</v>
      </c>
      <c r="E16" s="211">
        <v>1421588.46</v>
      </c>
      <c r="F16" s="211">
        <v>1421588.46</v>
      </c>
      <c r="G16" s="212">
        <v>2452167.31</v>
      </c>
    </row>
    <row r="17" spans="1:7" x14ac:dyDescent="0.25">
      <c r="A17" s="63" t="s">
        <v>609</v>
      </c>
      <c r="B17" s="211">
        <v>21426716.16</v>
      </c>
      <c r="C17" s="211">
        <v>0</v>
      </c>
      <c r="D17" s="212">
        <v>21426716.16</v>
      </c>
      <c r="E17" s="211">
        <v>8176263.0499999998</v>
      </c>
      <c r="F17" s="211">
        <v>8176263.0499999998</v>
      </c>
      <c r="G17" s="212">
        <v>13250453.109999999</v>
      </c>
    </row>
    <row r="18" spans="1:7" x14ac:dyDescent="0.25">
      <c r="A18" s="63" t="s">
        <v>610</v>
      </c>
      <c r="B18" s="211">
        <v>8154920.3399999999</v>
      </c>
      <c r="C18" s="211">
        <v>0</v>
      </c>
      <c r="D18" s="212">
        <v>8154920.3399999999</v>
      </c>
      <c r="E18" s="211">
        <v>1900080.74</v>
      </c>
      <c r="F18" s="211">
        <v>1900080.74</v>
      </c>
      <c r="G18" s="212">
        <v>6254839.5999999996</v>
      </c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73576055.420000017</v>
      </c>
      <c r="C29" s="4">
        <f t="shared" ref="C29:G29" si="2">SUM(C19,C9)</f>
        <v>0</v>
      </c>
      <c r="D29" s="4">
        <f t="shared" si="2"/>
        <v>73576055.420000017</v>
      </c>
      <c r="E29" s="4">
        <f t="shared" si="2"/>
        <v>24466492.939999998</v>
      </c>
      <c r="F29" s="4">
        <f t="shared" si="2"/>
        <v>24465544.669999998</v>
      </c>
      <c r="G29" s="4">
        <f t="shared" si="2"/>
        <v>49109562.479999997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19:G19 B9:G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29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B1" zoomScale="75" zoomScaleNormal="75" workbookViewId="0">
      <selection activeCell="M26" sqref="M2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392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Sistema de Agua Potable y Alcantarillado Municipal de Valle de Santiago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395</v>
      </c>
    </row>
    <row r="8" spans="1:7" ht="30" x14ac:dyDescent="0.25">
      <c r="A8" s="16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397</v>
      </c>
      <c r="B9" s="30">
        <f>SUM(B10,B19,B27,B37)</f>
        <v>73576055.419999987</v>
      </c>
      <c r="C9" s="30">
        <f t="shared" ref="C9:G9" si="0">SUM(C10,C19,C27,C37)</f>
        <v>0</v>
      </c>
      <c r="D9" s="30">
        <f t="shared" si="0"/>
        <v>73576055.419999987</v>
      </c>
      <c r="E9" s="30">
        <f t="shared" si="0"/>
        <v>24466492.939999998</v>
      </c>
      <c r="F9" s="30">
        <f t="shared" si="0"/>
        <v>24465544.670000002</v>
      </c>
      <c r="G9" s="30">
        <f t="shared" si="0"/>
        <v>49109562.480000004</v>
      </c>
    </row>
    <row r="10" spans="1:7" ht="15" customHeight="1" x14ac:dyDescent="0.25">
      <c r="A10" s="58" t="s">
        <v>398</v>
      </c>
      <c r="B10" s="213">
        <v>853458.88</v>
      </c>
      <c r="C10" s="213">
        <v>0</v>
      </c>
      <c r="D10" s="213">
        <v>853458.88</v>
      </c>
      <c r="E10" s="213">
        <v>339235.75</v>
      </c>
      <c r="F10" s="213">
        <v>339235.75</v>
      </c>
      <c r="G10" s="213">
        <v>514223.13</v>
      </c>
    </row>
    <row r="11" spans="1:7" x14ac:dyDescent="0.25">
      <c r="A11" s="77" t="s">
        <v>399</v>
      </c>
      <c r="B11" s="213">
        <v>0</v>
      </c>
      <c r="C11" s="213">
        <v>0</v>
      </c>
      <c r="D11" s="213">
        <v>0</v>
      </c>
      <c r="E11" s="213">
        <v>0</v>
      </c>
      <c r="F11" s="213">
        <v>0</v>
      </c>
      <c r="G11" s="213">
        <v>0</v>
      </c>
    </row>
    <row r="12" spans="1:7" x14ac:dyDescent="0.25">
      <c r="A12" s="77" t="s">
        <v>400</v>
      </c>
      <c r="B12" s="213">
        <v>0</v>
      </c>
      <c r="C12" s="213">
        <v>0</v>
      </c>
      <c r="D12" s="213">
        <v>0</v>
      </c>
      <c r="E12" s="213">
        <v>0</v>
      </c>
      <c r="F12" s="213">
        <v>0</v>
      </c>
      <c r="G12" s="213">
        <v>0</v>
      </c>
    </row>
    <row r="13" spans="1:7" x14ac:dyDescent="0.25">
      <c r="A13" s="77" t="s">
        <v>401</v>
      </c>
      <c r="B13" s="213">
        <v>0</v>
      </c>
      <c r="C13" s="213">
        <v>0</v>
      </c>
      <c r="D13" s="213">
        <v>0</v>
      </c>
      <c r="E13" s="213">
        <v>0</v>
      </c>
      <c r="F13" s="213">
        <v>0</v>
      </c>
      <c r="G13" s="213">
        <v>0</v>
      </c>
    </row>
    <row r="14" spans="1:7" x14ac:dyDescent="0.25">
      <c r="A14" s="77" t="s">
        <v>402</v>
      </c>
      <c r="B14" s="213">
        <v>0</v>
      </c>
      <c r="C14" s="213">
        <v>0</v>
      </c>
      <c r="D14" s="213">
        <v>0</v>
      </c>
      <c r="E14" s="213">
        <v>0</v>
      </c>
      <c r="F14" s="213">
        <v>0</v>
      </c>
      <c r="G14" s="213">
        <v>0</v>
      </c>
    </row>
    <row r="15" spans="1:7" x14ac:dyDescent="0.25">
      <c r="A15" s="77" t="s">
        <v>403</v>
      </c>
      <c r="B15" s="213">
        <v>0</v>
      </c>
      <c r="C15" s="213">
        <v>0</v>
      </c>
      <c r="D15" s="213">
        <v>0</v>
      </c>
      <c r="E15" s="213">
        <v>0</v>
      </c>
      <c r="F15" s="213">
        <v>0</v>
      </c>
      <c r="G15" s="213">
        <v>0</v>
      </c>
    </row>
    <row r="16" spans="1:7" x14ac:dyDescent="0.25">
      <c r="A16" s="77" t="s">
        <v>404</v>
      </c>
      <c r="B16" s="213">
        <v>0</v>
      </c>
      <c r="C16" s="213">
        <v>0</v>
      </c>
      <c r="D16" s="213">
        <v>0</v>
      </c>
      <c r="E16" s="213">
        <v>0</v>
      </c>
      <c r="F16" s="213">
        <v>0</v>
      </c>
      <c r="G16" s="213">
        <v>0</v>
      </c>
    </row>
    <row r="17" spans="1:7" x14ac:dyDescent="0.25">
      <c r="A17" s="77" t="s">
        <v>405</v>
      </c>
      <c r="B17" s="213">
        <v>0</v>
      </c>
      <c r="C17" s="213">
        <v>0</v>
      </c>
      <c r="D17" s="213">
        <v>0</v>
      </c>
      <c r="E17" s="213">
        <v>0</v>
      </c>
      <c r="F17" s="213">
        <v>0</v>
      </c>
      <c r="G17" s="213">
        <v>0</v>
      </c>
    </row>
    <row r="18" spans="1:7" x14ac:dyDescent="0.25">
      <c r="A18" s="77" t="s">
        <v>406</v>
      </c>
      <c r="B18" s="214">
        <v>853458.88</v>
      </c>
      <c r="C18" s="214">
        <v>0</v>
      </c>
      <c r="D18" s="213">
        <v>853458.88</v>
      </c>
      <c r="E18" s="214">
        <v>339235.75</v>
      </c>
      <c r="F18" s="214">
        <v>339235.75</v>
      </c>
      <c r="G18" s="213">
        <v>514223.13</v>
      </c>
    </row>
    <row r="19" spans="1:7" x14ac:dyDescent="0.25">
      <c r="A19" s="58" t="s">
        <v>407</v>
      </c>
      <c r="B19" s="213">
        <v>72722596.539999992</v>
      </c>
      <c r="C19" s="213">
        <v>0</v>
      </c>
      <c r="D19" s="213">
        <v>72722596.539999992</v>
      </c>
      <c r="E19" s="213">
        <v>24127257.189999998</v>
      </c>
      <c r="F19" s="213">
        <v>24126308.920000002</v>
      </c>
      <c r="G19" s="213">
        <v>48595339.350000001</v>
      </c>
    </row>
    <row r="20" spans="1:7" x14ac:dyDescent="0.25">
      <c r="A20" s="77" t="s">
        <v>408</v>
      </c>
      <c r="B20" s="214">
        <v>43658931.329999998</v>
      </c>
      <c r="C20" s="214">
        <v>0</v>
      </c>
      <c r="D20" s="213">
        <v>43658931.329999998</v>
      </c>
      <c r="E20" s="214">
        <v>13300758.119999999</v>
      </c>
      <c r="F20" s="214">
        <v>13299809.85</v>
      </c>
      <c r="G20" s="213">
        <v>30358173.210000001</v>
      </c>
    </row>
    <row r="21" spans="1:7" x14ac:dyDescent="0.25">
      <c r="A21" s="77" t="s">
        <v>409</v>
      </c>
      <c r="B21" s="214">
        <v>29063665.210000001</v>
      </c>
      <c r="C21" s="214">
        <v>0</v>
      </c>
      <c r="D21" s="213">
        <v>29063665.210000001</v>
      </c>
      <c r="E21" s="214">
        <v>10826499.07</v>
      </c>
      <c r="F21" s="214">
        <v>10826499.07</v>
      </c>
      <c r="G21" s="213">
        <v>18237166.140000001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1">SUM(C28:C36)</f>
        <v>0</v>
      </c>
      <c r="D27" s="47">
        <f t="shared" si="1"/>
        <v>0</v>
      </c>
      <c r="E27" s="47">
        <f t="shared" si="1"/>
        <v>0</v>
      </c>
      <c r="F27" s="47">
        <f t="shared" si="1"/>
        <v>0</v>
      </c>
      <c r="G27" s="47">
        <f t="shared" si="1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2">SUM(C38:C41)</f>
        <v>0</v>
      </c>
      <c r="D37" s="47">
        <f t="shared" si="2"/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3">SUM(C44,C53,C61,C71)</f>
        <v>0</v>
      </c>
      <c r="D43" s="4">
        <f t="shared" si="3"/>
        <v>0</v>
      </c>
      <c r="E43" s="4">
        <f t="shared" si="3"/>
        <v>0</v>
      </c>
      <c r="F43" s="4">
        <f t="shared" si="3"/>
        <v>0</v>
      </c>
      <c r="G43" s="4">
        <f t="shared" si="3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4">SUM(C45:C52)</f>
        <v>0</v>
      </c>
      <c r="D44" s="47">
        <f t="shared" si="4"/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5">SUM(C54:C60)</f>
        <v>0</v>
      </c>
      <c r="D53" s="47">
        <f t="shared" si="5"/>
        <v>0</v>
      </c>
      <c r="E53" s="47">
        <f t="shared" si="5"/>
        <v>0</v>
      </c>
      <c r="F53" s="47">
        <f t="shared" si="5"/>
        <v>0</v>
      </c>
      <c r="G53" s="47">
        <f t="shared" si="5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6">SUM(C62:C70)</f>
        <v>0</v>
      </c>
      <c r="D61" s="47">
        <f t="shared" si="6"/>
        <v>0</v>
      </c>
      <c r="E61" s="47">
        <f t="shared" si="6"/>
        <v>0</v>
      </c>
      <c r="F61" s="47">
        <f t="shared" si="6"/>
        <v>0</v>
      </c>
      <c r="G61" s="47">
        <f t="shared" si="6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7">SUM(C72:C75)</f>
        <v>0</v>
      </c>
      <c r="D71" s="47">
        <f t="shared" si="7"/>
        <v>0</v>
      </c>
      <c r="E71" s="47">
        <f t="shared" si="7"/>
        <v>0</v>
      </c>
      <c r="F71" s="47">
        <f t="shared" si="7"/>
        <v>0</v>
      </c>
      <c r="G71" s="47">
        <f t="shared" si="7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73576055.419999987</v>
      </c>
      <c r="C77" s="4">
        <f t="shared" ref="C77:G77" si="8">C43+C9</f>
        <v>0</v>
      </c>
      <c r="D77" s="4">
        <f t="shared" si="8"/>
        <v>73576055.419999987</v>
      </c>
      <c r="E77" s="4">
        <f t="shared" si="8"/>
        <v>24466492.939999998</v>
      </c>
      <c r="F77" s="4">
        <f t="shared" si="8"/>
        <v>24465544.670000002</v>
      </c>
      <c r="G77" s="4">
        <f t="shared" si="8"/>
        <v>49109562.480000004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C62:G70 B37:G37 C9:G18 B27:G27 B53:G53 C72:G75 B43:B44 B71:G71 C20:G26 B76:G77 C28:G36 C43:G52 C54:G60 B9:B10 B19:G19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M26" sqref="M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de Agua Potable y Alcantarillado Municipal de Valle de Santiago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434</v>
      </c>
      <c r="B9" s="119">
        <f>SUM(B10,B11,B12,B15,B16,B19)</f>
        <v>31632893.899999999</v>
      </c>
      <c r="C9" s="119">
        <f t="shared" ref="C9:G9" si="0">SUM(C10,C11,C12,C15,C16,C19)</f>
        <v>0</v>
      </c>
      <c r="D9" s="119">
        <f t="shared" si="0"/>
        <v>31632893.899999999</v>
      </c>
      <c r="E9" s="119">
        <f t="shared" si="0"/>
        <v>11713842.970000001</v>
      </c>
      <c r="F9" s="119">
        <f t="shared" si="0"/>
        <v>11713842.970000001</v>
      </c>
      <c r="G9" s="119">
        <f t="shared" si="0"/>
        <v>19919050.93</v>
      </c>
    </row>
    <row r="10" spans="1:7" x14ac:dyDescent="0.25">
      <c r="A10" s="58" t="s">
        <v>435</v>
      </c>
      <c r="B10" s="215">
        <v>31632893.899999999</v>
      </c>
      <c r="C10" s="215">
        <v>0</v>
      </c>
      <c r="D10" s="216">
        <v>31632893.899999999</v>
      </c>
      <c r="E10" s="215">
        <v>11713842.970000001</v>
      </c>
      <c r="F10" s="215">
        <v>11713842.970000001</v>
      </c>
      <c r="G10" s="216">
        <v>19919050.93</v>
      </c>
    </row>
    <row r="11" spans="1:7" ht="15.75" customHeight="1" x14ac:dyDescent="0.25">
      <c r="A11" s="58" t="s">
        <v>436</v>
      </c>
      <c r="B11" s="216">
        <v>0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</row>
    <row r="12" spans="1:7" x14ac:dyDescent="0.25">
      <c r="A12" s="58" t="s">
        <v>437</v>
      </c>
      <c r="B12" s="216">
        <v>0</v>
      </c>
      <c r="C12" s="216">
        <v>0</v>
      </c>
      <c r="D12" s="216">
        <v>0</v>
      </c>
      <c r="E12" s="216">
        <v>0</v>
      </c>
      <c r="F12" s="216">
        <v>0</v>
      </c>
      <c r="G12" s="216">
        <v>0</v>
      </c>
    </row>
    <row r="13" spans="1:7" x14ac:dyDescent="0.25">
      <c r="A13" s="77" t="s">
        <v>438</v>
      </c>
      <c r="B13" s="216">
        <v>0</v>
      </c>
      <c r="C13" s="216">
        <v>0</v>
      </c>
      <c r="D13" s="216">
        <v>0</v>
      </c>
      <c r="E13" s="216">
        <v>0</v>
      </c>
      <c r="F13" s="216">
        <v>0</v>
      </c>
      <c r="G13" s="216">
        <v>0</v>
      </c>
    </row>
    <row r="14" spans="1:7" x14ac:dyDescent="0.25">
      <c r="A14" s="77" t="s">
        <v>439</v>
      </c>
      <c r="B14" s="216">
        <v>0</v>
      </c>
      <c r="C14" s="216">
        <v>0</v>
      </c>
      <c r="D14" s="216">
        <v>0</v>
      </c>
      <c r="E14" s="216">
        <v>0</v>
      </c>
      <c r="F14" s="216">
        <v>0</v>
      </c>
      <c r="G14" s="216">
        <v>0</v>
      </c>
    </row>
    <row r="15" spans="1:7" x14ac:dyDescent="0.25">
      <c r="A15" s="58" t="s">
        <v>440</v>
      </c>
      <c r="B15" s="216">
        <v>0</v>
      </c>
      <c r="C15" s="216">
        <v>0</v>
      </c>
      <c r="D15" s="216">
        <v>0</v>
      </c>
      <c r="E15" s="216">
        <v>0</v>
      </c>
      <c r="F15" s="216">
        <v>0</v>
      </c>
      <c r="G15" s="216">
        <v>0</v>
      </c>
    </row>
    <row r="16" spans="1:7" ht="30" x14ac:dyDescent="0.25">
      <c r="A16" s="59" t="s">
        <v>441</v>
      </c>
      <c r="B16" s="216">
        <v>0</v>
      </c>
      <c r="C16" s="216">
        <v>0</v>
      </c>
      <c r="D16" s="216">
        <v>0</v>
      </c>
      <c r="E16" s="216">
        <v>0</v>
      </c>
      <c r="F16" s="216">
        <v>0</v>
      </c>
      <c r="G16" s="216">
        <v>0</v>
      </c>
    </row>
    <row r="17" spans="1:7" x14ac:dyDescent="0.25">
      <c r="A17" s="77" t="s">
        <v>442</v>
      </c>
      <c r="B17" s="216">
        <v>0</v>
      </c>
      <c r="C17" s="216">
        <v>0</v>
      </c>
      <c r="D17" s="216">
        <v>0</v>
      </c>
      <c r="E17" s="216">
        <v>0</v>
      </c>
      <c r="F17" s="216">
        <v>0</v>
      </c>
      <c r="G17" s="216">
        <v>0</v>
      </c>
    </row>
    <row r="18" spans="1:7" x14ac:dyDescent="0.25">
      <c r="A18" s="77" t="s">
        <v>443</v>
      </c>
      <c r="B18" s="216">
        <v>0</v>
      </c>
      <c r="C18" s="216">
        <v>0</v>
      </c>
      <c r="D18" s="216">
        <v>0</v>
      </c>
      <c r="E18" s="216">
        <v>0</v>
      </c>
      <c r="F18" s="216">
        <v>0</v>
      </c>
      <c r="G18" s="216">
        <v>0</v>
      </c>
    </row>
    <row r="19" spans="1:7" x14ac:dyDescent="0.25">
      <c r="A19" s="58" t="s">
        <v>444</v>
      </c>
      <c r="B19" s="216">
        <v>0</v>
      </c>
      <c r="C19" s="216">
        <v>0</v>
      </c>
      <c r="D19" s="216">
        <v>0</v>
      </c>
      <c r="E19" s="216">
        <v>0</v>
      </c>
      <c r="F19" s="216">
        <v>0</v>
      </c>
      <c r="G19" s="216">
        <v>0</v>
      </c>
    </row>
    <row r="20" spans="1:7" x14ac:dyDescent="0.25">
      <c r="A20" s="45"/>
      <c r="B20" s="217"/>
      <c r="C20" s="217"/>
      <c r="D20" s="217"/>
      <c r="E20" s="217"/>
      <c r="F20" s="217"/>
      <c r="G20" s="217"/>
    </row>
    <row r="21" spans="1:7" x14ac:dyDescent="0.25">
      <c r="A21" s="34" t="s">
        <v>445</v>
      </c>
      <c r="B21" s="218">
        <v>0</v>
      </c>
      <c r="C21" s="218">
        <v>0</v>
      </c>
      <c r="D21" s="218">
        <v>0</v>
      </c>
      <c r="E21" s="218">
        <v>0</v>
      </c>
      <c r="F21" s="218">
        <v>0</v>
      </c>
      <c r="G21" s="218">
        <v>0</v>
      </c>
    </row>
    <row r="22" spans="1:7" x14ac:dyDescent="0.25">
      <c r="A22" s="58" t="s">
        <v>435</v>
      </c>
      <c r="B22" s="215">
        <v>0</v>
      </c>
      <c r="C22" s="215">
        <v>0</v>
      </c>
      <c r="D22" s="216">
        <v>0</v>
      </c>
      <c r="E22" s="215">
        <v>0</v>
      </c>
      <c r="F22" s="215">
        <v>0</v>
      </c>
      <c r="G22" s="216">
        <v>0</v>
      </c>
    </row>
    <row r="23" spans="1:7" x14ac:dyDescent="0.25">
      <c r="A23" s="58" t="s">
        <v>436</v>
      </c>
      <c r="B23" s="216">
        <v>0</v>
      </c>
      <c r="C23" s="216">
        <v>0</v>
      </c>
      <c r="D23" s="216">
        <v>0</v>
      </c>
      <c r="E23" s="216">
        <v>0</v>
      </c>
      <c r="F23" s="216">
        <v>0</v>
      </c>
      <c r="G23" s="216">
        <v>0</v>
      </c>
    </row>
    <row r="24" spans="1:7" x14ac:dyDescent="0.25">
      <c r="A24" s="58" t="s">
        <v>437</v>
      </c>
      <c r="B24" s="216">
        <v>0</v>
      </c>
      <c r="C24" s="216">
        <v>0</v>
      </c>
      <c r="D24" s="216">
        <v>0</v>
      </c>
      <c r="E24" s="216">
        <v>0</v>
      </c>
      <c r="F24" s="216">
        <v>0</v>
      </c>
      <c r="G24" s="216">
        <v>0</v>
      </c>
    </row>
    <row r="25" spans="1:7" x14ac:dyDescent="0.25">
      <c r="A25" s="77" t="s">
        <v>438</v>
      </c>
      <c r="B25" s="216">
        <v>0</v>
      </c>
      <c r="C25" s="216">
        <v>0</v>
      </c>
      <c r="D25" s="216">
        <v>0</v>
      </c>
      <c r="E25" s="216">
        <v>0</v>
      </c>
      <c r="F25" s="216">
        <v>0</v>
      </c>
      <c r="G25" s="216">
        <v>0</v>
      </c>
    </row>
    <row r="26" spans="1:7" x14ac:dyDescent="0.25">
      <c r="A26" s="77" t="s">
        <v>439</v>
      </c>
      <c r="B26" s="216">
        <v>0</v>
      </c>
      <c r="C26" s="216">
        <v>0</v>
      </c>
      <c r="D26" s="216">
        <v>0</v>
      </c>
      <c r="E26" s="216">
        <v>0</v>
      </c>
      <c r="F26" s="216">
        <v>0</v>
      </c>
      <c r="G26" s="216">
        <v>0</v>
      </c>
    </row>
    <row r="27" spans="1:7" x14ac:dyDescent="0.25">
      <c r="A27" s="58" t="s">
        <v>440</v>
      </c>
      <c r="B27" s="216">
        <v>0</v>
      </c>
      <c r="C27" s="216">
        <v>0</v>
      </c>
      <c r="D27" s="216">
        <v>0</v>
      </c>
      <c r="E27" s="216">
        <v>0</v>
      </c>
      <c r="F27" s="216">
        <v>0</v>
      </c>
      <c r="G27" s="216">
        <v>0</v>
      </c>
    </row>
    <row r="28" spans="1:7" ht="30" x14ac:dyDescent="0.25">
      <c r="A28" s="59" t="s">
        <v>441</v>
      </c>
      <c r="B28" s="216">
        <v>0</v>
      </c>
      <c r="C28" s="216">
        <v>0</v>
      </c>
      <c r="D28" s="216">
        <v>0</v>
      </c>
      <c r="E28" s="216">
        <v>0</v>
      </c>
      <c r="F28" s="216">
        <v>0</v>
      </c>
      <c r="G28" s="216">
        <v>0</v>
      </c>
    </row>
    <row r="29" spans="1:7" x14ac:dyDescent="0.25">
      <c r="A29" s="77" t="s">
        <v>442</v>
      </c>
      <c r="B29" s="216">
        <v>0</v>
      </c>
      <c r="C29" s="216">
        <v>0</v>
      </c>
      <c r="D29" s="216">
        <v>0</v>
      </c>
      <c r="E29" s="216">
        <v>0</v>
      </c>
      <c r="F29" s="216">
        <v>0</v>
      </c>
      <c r="G29" s="216">
        <v>0</v>
      </c>
    </row>
    <row r="30" spans="1:7" x14ac:dyDescent="0.25">
      <c r="A30" s="77" t="s">
        <v>443</v>
      </c>
      <c r="B30" s="216">
        <v>0</v>
      </c>
      <c r="C30" s="216">
        <v>0</v>
      </c>
      <c r="D30" s="216">
        <v>0</v>
      </c>
      <c r="E30" s="216">
        <v>0</v>
      </c>
      <c r="F30" s="216">
        <v>0</v>
      </c>
      <c r="G30" s="216">
        <v>0</v>
      </c>
    </row>
    <row r="31" spans="1:7" x14ac:dyDescent="0.25">
      <c r="A31" s="58" t="s">
        <v>444</v>
      </c>
      <c r="B31" s="216">
        <v>0</v>
      </c>
      <c r="C31" s="216">
        <v>0</v>
      </c>
      <c r="D31" s="216">
        <v>0</v>
      </c>
      <c r="E31" s="216">
        <v>0</v>
      </c>
      <c r="F31" s="216">
        <v>0</v>
      </c>
      <c r="G31" s="216"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31632893.899999999</v>
      </c>
      <c r="C33" s="119">
        <f t="shared" ref="C33:G33" si="1">C21+C9</f>
        <v>0</v>
      </c>
      <c r="D33" s="119">
        <f t="shared" si="1"/>
        <v>31632893.899999999</v>
      </c>
      <c r="E33" s="119">
        <f t="shared" si="1"/>
        <v>11713842.970000001</v>
      </c>
      <c r="F33" s="119">
        <f t="shared" si="1"/>
        <v>11713842.970000001</v>
      </c>
      <c r="G33" s="119">
        <f t="shared" si="1"/>
        <v>19919050.93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G9:G33 B23:F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32:F33" unlockedFormula="1"/>
    <ignoredError sqref="G3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2024-07-24T20:11:09Z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