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0DD795C2-4621-4C61-B09E-C44C7A4E98B9}" xr6:coauthVersionLast="45" xr6:coauthVersionMax="45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42" i="4"/>
  <c r="E52" i="4"/>
  <c r="H52" i="4" s="1"/>
  <c r="E50" i="4"/>
  <c r="H50" i="4" s="1"/>
  <c r="E48" i="4"/>
  <c r="H48" i="4" s="1"/>
  <c r="E46" i="4"/>
  <c r="H46" i="4" s="1"/>
  <c r="E44" i="4"/>
  <c r="H44" i="4" s="1"/>
  <c r="E42" i="4"/>
  <c r="E40" i="4"/>
  <c r="H40" i="4" s="1"/>
  <c r="C54" i="4"/>
  <c r="G32" i="4"/>
  <c r="F32" i="4"/>
  <c r="E30" i="4"/>
  <c r="H30" i="4" s="1"/>
  <c r="E29" i="4"/>
  <c r="H29" i="4" s="1"/>
  <c r="E28" i="4"/>
  <c r="H28" i="4" s="1"/>
  <c r="E27" i="4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E32" i="4" l="1"/>
  <c r="H54" i="4"/>
  <c r="H27" i="4"/>
  <c r="H32" i="4" s="1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E6" i="8"/>
  <c r="H6" i="8" s="1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12" i="6" s="1"/>
  <c r="H74" i="6"/>
  <c r="H73" i="6"/>
  <c r="H70" i="6"/>
  <c r="H66" i="6"/>
  <c r="H62" i="6"/>
  <c r="H61" i="6"/>
  <c r="H58" i="6"/>
  <c r="H54" i="6"/>
  <c r="H50" i="6"/>
  <c r="H49" i="6"/>
  <c r="H46" i="6"/>
  <c r="H45" i="6"/>
  <c r="H42" i="6"/>
  <c r="H41" i="6"/>
  <c r="H38" i="6"/>
  <c r="H30" i="6"/>
  <c r="H29" i="6"/>
  <c r="H21" i="6"/>
  <c r="H14" i="6"/>
  <c r="H11" i="6"/>
  <c r="H8" i="6"/>
  <c r="E76" i="6"/>
  <c r="H76" i="6" s="1"/>
  <c r="E75" i="6"/>
  <c r="H75" i="6" s="1"/>
  <c r="E74" i="6"/>
  <c r="E73" i="6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E60" i="6"/>
  <c r="H60" i="6" s="1"/>
  <c r="E59" i="6"/>
  <c r="H59" i="6" s="1"/>
  <c r="E58" i="6"/>
  <c r="E56" i="6"/>
  <c r="H56" i="6" s="1"/>
  <c r="E55" i="6"/>
  <c r="H55" i="6" s="1"/>
  <c r="E54" i="6"/>
  <c r="E52" i="6"/>
  <c r="H52" i="6" s="1"/>
  <c r="E51" i="6"/>
  <c r="H51" i="6" s="1"/>
  <c r="E50" i="6"/>
  <c r="E49" i="6"/>
  <c r="E48" i="6"/>
  <c r="H48" i="6" s="1"/>
  <c r="E47" i="6"/>
  <c r="H47" i="6" s="1"/>
  <c r="E46" i="6"/>
  <c r="E45" i="6"/>
  <c r="E44" i="6"/>
  <c r="H44" i="6" s="1"/>
  <c r="E42" i="6"/>
  <c r="E41" i="6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E29" i="6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E33" i="6" s="1"/>
  <c r="H33" i="6" s="1"/>
  <c r="C23" i="6"/>
  <c r="C13" i="6"/>
  <c r="C5" i="6"/>
  <c r="H16" i="5" l="1"/>
  <c r="G42" i="5"/>
  <c r="F42" i="5"/>
  <c r="D42" i="5"/>
  <c r="C42" i="5"/>
  <c r="E16" i="8"/>
  <c r="E53" i="6"/>
  <c r="H53" i="6" s="1"/>
  <c r="E43" i="6"/>
  <c r="H43" i="6" s="1"/>
  <c r="E23" i="6"/>
  <c r="H23" i="6" s="1"/>
  <c r="E13" i="6"/>
  <c r="H13" i="6" s="1"/>
  <c r="D77" i="6"/>
  <c r="H36" i="5"/>
  <c r="H25" i="5"/>
  <c r="H8" i="8"/>
  <c r="H16" i="8" s="1"/>
  <c r="E36" i="5"/>
  <c r="H38" i="5"/>
  <c r="F77" i="6"/>
  <c r="G77" i="6"/>
  <c r="C77" i="6"/>
  <c r="E6" i="5"/>
  <c r="H13" i="5"/>
  <c r="H6" i="5" s="1"/>
  <c r="H42" i="5" s="1"/>
  <c r="E5" i="6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<sst xmlns="http://schemas.openxmlformats.org/spreadsheetml/2006/main" count="201" uniqueCount="143">
  <si>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</si>
  <si>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</si>
  <si>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</si>
  <si>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</si>
  <si>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</si>
  <si>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</si>
  <si>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</si>
  <si>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</si>
  <si>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</si>
  <si>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</si>
  <si>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</si>
  <si>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</si>
  <si>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</si>
  <si>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</si>
  <si>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</si>
  <si>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</si>
  <si>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</si>
  <si>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</si>
  <si>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</si>
  <si>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</si>
  <si>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</si>
  <si>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</si>
  <si>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</si>
  <si>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</si>
  <si>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</si>
  <si>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</si>
  <si>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</si>
  <si>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</si>
  <si>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</si>
  <si>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</si>
  <si>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</si>
  <si>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</si>
  <si>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</si>
  <si>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</si>
  <si>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</si>
  <si>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</si>
  <si>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</si>
  <si>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</si>
  <si>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</si>
  <si>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</si>
  <si>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</si>
  <si>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</si>
  <si>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</si>
  <si>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</si>
  <si>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</si>
  <si>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</si>
  <si>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</si>
  <si>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</si>
  <si>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</si>
  <si>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</si>
  <si>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</si>
  <si>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</si>
  <si>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</si>
  <si>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</si>
  <si>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</si>
  <si>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</si>
  <si>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</si>
  <si>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</si>
  <si>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</si>
  <si>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</si>
  <si>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</si>
  <si>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</si>
  <si>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</si>
  <si>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</si>
  <si>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</si>
  <si>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</si>
  <si>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</si>
  <si>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</si>
  <si>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</si>
  <si>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</si>
  <si>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</si>
  <si>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</si>
  <si>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</si>
  <si>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</si>
  <si>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</si>
  <si>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</si>
  <si>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</si>
  <si>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</si>
  <si>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</si>
  <si>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</si>
  <si>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</si>
  <si>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</si>
  <si>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</si>
  <si>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</si>
  <si>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</si>
  <si>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</si>
  <si>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</si>
  <si>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</si>
  <si>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</si>
  <si>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</si>
  <si>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</si>
  <si>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</si>
  <si>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</si>
  <si>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</si>
  <si>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</si>
  <si>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</si>
  <si>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</si>
  <si>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</si>
  <si>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</si>
  <si>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</si>
  <si>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</si>
  <si>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</si>
  <si>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</si>
  <si>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</si>
  <si>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</si>
  <si>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</si>
  <si>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</si>
  <si>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</si>
  <si>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</si>
  <si>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</si>
  <si>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</si>
  <si>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</si>
  <si>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</si>
  <si>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</si>
  <si>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</si>
  <si>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</si>
  <si>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</si>
  <si>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</si>
  <si>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</si>
  <si>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</si>
  <si>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</si>
  <si>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</si>
  <si>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</si>
  <si>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</si>
  <si>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</si>
  <si>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</si>
  <si>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</si>
  <si>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</si>
  <si>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30 DE JUNIO DEL 2020</t>
  </si>
  <si>
    <t>SISTEMA DE AGUA POTABLE Y ALCANTARILLADO MUNICIPAL DE VALLE DE SANTIAGO
ESTADO ANALÍTICO DEL EJERCICIO DEL PRESUPUESTO DE EGRESOS
Clasificación Económica (por Tipo de Gasto)
Del 1 de Enero al AL 30 DE JUNIO DEL 2020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</si>
  <si>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</si>
  <si>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</si>
  <si>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</si>
  <si>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</si>
  <si>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</si>
  <si>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</si>
  <si>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</si>
  <si>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</si>
  <si>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</si>
  <si>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30 DE JUNIO DEL 2020</t>
  </si>
  <si>
    <t>Gobierno (Federal/Estatal/Municipal) de SISTEMA DE AGUA POTABLE Y ALCANTARILLADO MUNICIPAL DE VALLE DE SANTIAGO
Estado Analítico del Ejercicio del Presupuesto de Egresos
Clasificación Administrativa
Del 1 de Enero al AL 30 DE JUNIO DEL 2020</t>
  </si>
  <si>
    <t>Sector Paraestatal del Gobierno (Federal/Estatal/Municipal) de SISTEMA DE AGUA POTABLE Y ALCANTARILLADO MUNICIPAL DE VALLE DE SANTIAGO
Estado Analítico del Ejercicio del Presupuesto de Egresos
Clasificación Administrativa
Del 1 de Enero al AL 30 DE JUNIO DEL 2020</t>
  </si>
  <si>
    <t>SISTEMA DE AGUA POTABLE Y ALCANTARILLADO MUNICIPAL DE VALLE DE SANTIAGO
ESTADO ANALÍTICO DEL EJERCICIO DEL PRESUPUESTO DE EGRESOS
Clasificación Funcional (Finalidad y Función)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</si>
</sst>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24901039.619999997</v>
      </c>
      <c r="D5" s="14">
        <f>SUM(D6:D12)</f>
        <v>1271.0900000000256</v>
      </c>
      <c r="E5" s="14">
        <f>C5+D5</f>
        <v>24902310.709999997</v>
      </c>
      <c r="F5" s="14">
        <f>SUM(F6:F12)</f>
        <v>10147007.299999999</v>
      </c>
      <c r="G5" s="14">
        <f>SUM(G6:G12)</f>
        <v>10147007.299999999</v>
      </c>
      <c r="H5" s="14">
        <f>E5-F5</f>
        <v>14755303.409999998</v>
      </c>
    </row>
    <row r="6" spans="1:8" x14ac:dyDescent="0.2">
      <c r="A6" s="49">
        <v>1100</v>
      </c>
      <c r="B6" s="11" t="s">
        <v>70</v>
      </c>
      <c r="C6" s="15">
        <v>15806335.01</v>
      </c>
      <c r="D6" s="15">
        <v>-339399.73</v>
      </c>
      <c r="E6" s="15">
        <f t="shared" ref="E6:E69" si="0">C6+D6</f>
        <v>15466935.279999999</v>
      </c>
      <c r="F6" s="15">
        <v>7318553.6399999997</v>
      </c>
      <c r="G6" s="15">
        <v>7318553.6399999997</v>
      </c>
      <c r="H6" s="15">
        <f t="shared" ref="H6:H69" si="1">E6-F6</f>
        <v>8148381.6399999997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3810949.82</v>
      </c>
      <c r="D8" s="15">
        <v>-74372.539999999994</v>
      </c>
      <c r="E8" s="15">
        <f t="shared" si="0"/>
        <v>3736577.28</v>
      </c>
      <c r="F8" s="15">
        <v>863411.73</v>
      </c>
      <c r="G8" s="15">
        <v>863411.73</v>
      </c>
      <c r="H8" s="15">
        <f t="shared" si="1"/>
        <v>2873165.55</v>
      </c>
    </row>
    <row r="9" spans="1:8" x14ac:dyDescent="0.2">
      <c r="A9" s="49">
        <v>1400</v>
      </c>
      <c r="B9" s="11" t="s">
        <v>35</v>
      </c>
      <c r="C9" s="15">
        <v>4327394.79</v>
      </c>
      <c r="D9" s="15">
        <v>9975.7199999999993</v>
      </c>
      <c r="E9" s="15">
        <f t="shared" si="0"/>
        <v>4337370.51</v>
      </c>
      <c r="F9" s="15">
        <v>1260325.53</v>
      </c>
      <c r="G9" s="15">
        <v>1260325.53</v>
      </c>
      <c r="H9" s="15">
        <f t="shared" si="1"/>
        <v>3077044.9799999995</v>
      </c>
    </row>
    <row r="10" spans="1:8" x14ac:dyDescent="0.2">
      <c r="A10" s="49">
        <v>1500</v>
      </c>
      <c r="B10" s="11" t="s">
        <v>73</v>
      </c>
      <c r="C10" s="15">
        <v>956360</v>
      </c>
      <c r="D10" s="15">
        <v>405067.64</v>
      </c>
      <c r="E10" s="15">
        <f t="shared" si="0"/>
        <v>1361427.6400000001</v>
      </c>
      <c r="F10" s="15">
        <v>704716.4</v>
      </c>
      <c r="G10" s="15">
        <v>704716.4</v>
      </c>
      <c r="H10" s="15">
        <f t="shared" si="1"/>
        <v>656711.24000000011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4740014.75</v>
      </c>
      <c r="D13" s="15">
        <f>SUM(D14:D22)</f>
        <v>457000</v>
      </c>
      <c r="E13" s="15">
        <f t="shared" si="0"/>
        <v>5197014.75</v>
      </c>
      <c r="F13" s="15">
        <f>SUM(F14:F22)</f>
        <v>1763947.1800000002</v>
      </c>
      <c r="G13" s="15">
        <f>SUM(G14:G22)</f>
        <v>1699734.1400000001</v>
      </c>
      <c r="H13" s="15">
        <f t="shared" si="1"/>
        <v>3433067.57</v>
      </c>
    </row>
    <row r="14" spans="1:8" x14ac:dyDescent="0.2">
      <c r="A14" s="49">
        <v>2100</v>
      </c>
      <c r="B14" s="11" t="s">
        <v>75</v>
      </c>
      <c r="C14" s="15">
        <v>369693.86</v>
      </c>
      <c r="D14" s="15">
        <v>105000</v>
      </c>
      <c r="E14" s="15">
        <f t="shared" si="0"/>
        <v>474693.86</v>
      </c>
      <c r="F14" s="15">
        <v>113659.86</v>
      </c>
      <c r="G14" s="15">
        <v>106675.8</v>
      </c>
      <c r="H14" s="15">
        <f t="shared" si="1"/>
        <v>361034</v>
      </c>
    </row>
    <row r="15" spans="1:8" x14ac:dyDescent="0.2">
      <c r="A15" s="49">
        <v>2200</v>
      </c>
      <c r="B15" s="11" t="s">
        <v>76</v>
      </c>
      <c r="C15" s="15">
        <v>41500</v>
      </c>
      <c r="D15" s="15">
        <v>0</v>
      </c>
      <c r="E15" s="15">
        <f t="shared" si="0"/>
        <v>41500</v>
      </c>
      <c r="F15" s="15">
        <v>18978.93</v>
      </c>
      <c r="G15" s="15">
        <v>18978.93</v>
      </c>
      <c r="H15" s="15">
        <f t="shared" si="1"/>
        <v>22521.07</v>
      </c>
    </row>
    <row r="16" spans="1:8" x14ac:dyDescent="0.2">
      <c r="A16" s="49">
        <v>2300</v>
      </c>
      <c r="B16" s="11" t="s">
        <v>77</v>
      </c>
      <c r="C16" s="15">
        <v>800000</v>
      </c>
      <c r="D16" s="15">
        <v>-150000</v>
      </c>
      <c r="E16" s="15">
        <f t="shared" si="0"/>
        <v>650000</v>
      </c>
      <c r="F16" s="15">
        <v>213925</v>
      </c>
      <c r="G16" s="15">
        <v>213925</v>
      </c>
      <c r="H16" s="15">
        <f t="shared" si="1"/>
        <v>436075</v>
      </c>
    </row>
    <row r="17" spans="1:8" x14ac:dyDescent="0.2">
      <c r="A17" s="49">
        <v>2400</v>
      </c>
      <c r="B17" s="11" t="s">
        <v>78</v>
      </c>
      <c r="C17" s="15">
        <v>1353273.39</v>
      </c>
      <c r="D17" s="15">
        <v>-98000</v>
      </c>
      <c r="E17" s="15">
        <f t="shared" si="0"/>
        <v>1255273.3899999999</v>
      </c>
      <c r="F17" s="15">
        <v>474025.49</v>
      </c>
      <c r="G17" s="15">
        <v>462050.8</v>
      </c>
      <c r="H17" s="15">
        <f t="shared" si="1"/>
        <v>781247.89999999991</v>
      </c>
    </row>
    <row r="18" spans="1:8" x14ac:dyDescent="0.2">
      <c r="A18" s="49">
        <v>2500</v>
      </c>
      <c r="B18" s="11" t="s">
        <v>79</v>
      </c>
      <c r="C18" s="15">
        <v>247165</v>
      </c>
      <c r="D18" s="15">
        <v>125000</v>
      </c>
      <c r="E18" s="15">
        <f t="shared" si="0"/>
        <v>372165</v>
      </c>
      <c r="F18" s="15">
        <v>140039.12</v>
      </c>
      <c r="G18" s="15">
        <v>127902.24</v>
      </c>
      <c r="H18" s="15">
        <f t="shared" si="1"/>
        <v>232125.88</v>
      </c>
    </row>
    <row r="19" spans="1:8" x14ac:dyDescent="0.2">
      <c r="A19" s="49">
        <v>2600</v>
      </c>
      <c r="B19" s="11" t="s">
        <v>80</v>
      </c>
      <c r="C19" s="15">
        <v>1178365</v>
      </c>
      <c r="D19" s="15">
        <v>-70000</v>
      </c>
      <c r="E19" s="15">
        <f t="shared" si="0"/>
        <v>1108365</v>
      </c>
      <c r="F19" s="15">
        <v>457596.9</v>
      </c>
      <c r="G19" s="15">
        <v>428695.02</v>
      </c>
      <c r="H19" s="15">
        <f t="shared" si="1"/>
        <v>650768.1</v>
      </c>
    </row>
    <row r="20" spans="1:8" x14ac:dyDescent="0.2">
      <c r="A20" s="49">
        <v>2700</v>
      </c>
      <c r="B20" s="11" t="s">
        <v>81</v>
      </c>
      <c r="C20" s="15">
        <v>415100</v>
      </c>
      <c r="D20" s="15">
        <v>60000</v>
      </c>
      <c r="E20" s="15">
        <f t="shared" si="0"/>
        <v>475100</v>
      </c>
      <c r="F20" s="15">
        <v>274080.84000000003</v>
      </c>
      <c r="G20" s="15">
        <v>274080.84000000003</v>
      </c>
      <c r="H20" s="15">
        <f t="shared" si="1"/>
        <v>201019.15999999997</v>
      </c>
    </row>
    <row r="21" spans="1:8" x14ac:dyDescent="0.2">
      <c r="A21" s="49">
        <v>2800</v>
      </c>
      <c r="B21" s="11" t="s">
        <v>82</v>
      </c>
      <c r="C21" s="15">
        <v>10350</v>
      </c>
      <c r="D21" s="15">
        <v>0</v>
      </c>
      <c r="E21" s="15">
        <f t="shared" si="0"/>
        <v>10350</v>
      </c>
      <c r="F21" s="15">
        <v>0</v>
      </c>
      <c r="G21" s="15">
        <v>0</v>
      </c>
      <c r="H21" s="15">
        <f t="shared" si="1"/>
        <v>10350</v>
      </c>
    </row>
    <row r="22" spans="1:8" x14ac:dyDescent="0.2">
      <c r="A22" s="49">
        <v>2900</v>
      </c>
      <c r="B22" s="11" t="s">
        <v>83</v>
      </c>
      <c r="C22" s="15">
        <v>324567.5</v>
      </c>
      <c r="D22" s="15">
        <v>485000</v>
      </c>
      <c r="E22" s="15">
        <f t="shared" si="0"/>
        <v>809567.5</v>
      </c>
      <c r="F22" s="15">
        <v>71641.039999999994</v>
      </c>
      <c r="G22" s="15">
        <v>67425.509999999995</v>
      </c>
      <c r="H22" s="15">
        <f t="shared" si="1"/>
        <v>737926.46</v>
      </c>
    </row>
    <row r="23" spans="1:8" x14ac:dyDescent="0.2">
      <c r="A23" s="48" t="s">
        <v>63</v>
      </c>
      <c r="B23" s="7"/>
      <c r="C23" s="15">
        <f>SUM(C24:C32)</f>
        <v>20959660.48</v>
      </c>
      <c r="D23" s="15">
        <f>SUM(D24:D32)</f>
        <v>159544.50999999998</v>
      </c>
      <c r="E23" s="15">
        <f t="shared" si="0"/>
        <v>21119204.990000002</v>
      </c>
      <c r="F23" s="15">
        <f>SUM(F24:F32)</f>
        <v>7822790.0500000007</v>
      </c>
      <c r="G23" s="15">
        <f>SUM(G24:G32)</f>
        <v>7750792.120000002</v>
      </c>
      <c r="H23" s="15">
        <f t="shared" si="1"/>
        <v>13296414.940000001</v>
      </c>
    </row>
    <row r="24" spans="1:8" x14ac:dyDescent="0.2">
      <c r="A24" s="49">
        <v>3100</v>
      </c>
      <c r="B24" s="11" t="s">
        <v>84</v>
      </c>
      <c r="C24" s="15">
        <v>10871249.4</v>
      </c>
      <c r="D24" s="15">
        <v>-15000</v>
      </c>
      <c r="E24" s="15">
        <f t="shared" si="0"/>
        <v>10856249.4</v>
      </c>
      <c r="F24" s="15">
        <v>4160841.98</v>
      </c>
      <c r="G24" s="15">
        <v>4160841.98</v>
      </c>
      <c r="H24" s="15">
        <f t="shared" si="1"/>
        <v>6695407.4199999999</v>
      </c>
    </row>
    <row r="25" spans="1:8" x14ac:dyDescent="0.2">
      <c r="A25" s="49">
        <v>3200</v>
      </c>
      <c r="B25" s="11" t="s">
        <v>85</v>
      </c>
      <c r="C25" s="15">
        <v>141725</v>
      </c>
      <c r="D25" s="15">
        <v>-20000</v>
      </c>
      <c r="E25" s="15">
        <f t="shared" si="0"/>
        <v>121725</v>
      </c>
      <c r="F25" s="15">
        <v>23240</v>
      </c>
      <c r="G25" s="15">
        <v>23240</v>
      </c>
      <c r="H25" s="15">
        <f t="shared" si="1"/>
        <v>98485</v>
      </c>
    </row>
    <row r="26" spans="1:8" x14ac:dyDescent="0.2">
      <c r="A26" s="49">
        <v>3300</v>
      </c>
      <c r="B26" s="11" t="s">
        <v>86</v>
      </c>
      <c r="C26" s="15">
        <v>1280641.95</v>
      </c>
      <c r="D26" s="15">
        <v>515871.74</v>
      </c>
      <c r="E26" s="15">
        <f t="shared" si="0"/>
        <v>1796513.69</v>
      </c>
      <c r="F26" s="15">
        <v>476107.41</v>
      </c>
      <c r="G26" s="15">
        <v>433570.17</v>
      </c>
      <c r="H26" s="15">
        <f t="shared" si="1"/>
        <v>1320406.28</v>
      </c>
    </row>
    <row r="27" spans="1:8" x14ac:dyDescent="0.2">
      <c r="A27" s="49">
        <v>3400</v>
      </c>
      <c r="B27" s="11" t="s">
        <v>87</v>
      </c>
      <c r="C27" s="15">
        <v>205740.18</v>
      </c>
      <c r="D27" s="15">
        <v>0</v>
      </c>
      <c r="E27" s="15">
        <f t="shared" si="0"/>
        <v>205740.18</v>
      </c>
      <c r="F27" s="15">
        <v>21284.7</v>
      </c>
      <c r="G27" s="15">
        <v>21284.7</v>
      </c>
      <c r="H27" s="15">
        <f t="shared" si="1"/>
        <v>184455.47999999998</v>
      </c>
    </row>
    <row r="28" spans="1:8" x14ac:dyDescent="0.2">
      <c r="A28" s="49">
        <v>3500</v>
      </c>
      <c r="B28" s="11" t="s">
        <v>88</v>
      </c>
      <c r="C28" s="15">
        <v>4109150.99</v>
      </c>
      <c r="D28" s="15">
        <v>-312569.52</v>
      </c>
      <c r="E28" s="15">
        <f t="shared" si="0"/>
        <v>3796581.47</v>
      </c>
      <c r="F28" s="15">
        <v>2177672.13</v>
      </c>
      <c r="G28" s="15">
        <v>2148211.44</v>
      </c>
      <c r="H28" s="15">
        <f t="shared" si="1"/>
        <v>1618909.3400000003</v>
      </c>
    </row>
    <row r="29" spans="1:8" x14ac:dyDescent="0.2">
      <c r="A29" s="49">
        <v>3600</v>
      </c>
      <c r="B29" s="11" t="s">
        <v>89</v>
      </c>
      <c r="C29" s="15">
        <v>49640</v>
      </c>
      <c r="D29" s="15">
        <v>21000</v>
      </c>
      <c r="E29" s="15">
        <f t="shared" si="0"/>
        <v>70640</v>
      </c>
      <c r="F29" s="15">
        <v>17100</v>
      </c>
      <c r="G29" s="15">
        <v>17100</v>
      </c>
      <c r="H29" s="15">
        <f t="shared" si="1"/>
        <v>53540</v>
      </c>
    </row>
    <row r="30" spans="1:8" x14ac:dyDescent="0.2">
      <c r="A30" s="49">
        <v>3700</v>
      </c>
      <c r="B30" s="11" t="s">
        <v>90</v>
      </c>
      <c r="C30" s="15">
        <v>37215</v>
      </c>
      <c r="D30" s="15">
        <v>0</v>
      </c>
      <c r="E30" s="15">
        <f t="shared" si="0"/>
        <v>37215</v>
      </c>
      <c r="F30" s="15">
        <v>2487.5700000000002</v>
      </c>
      <c r="G30" s="15">
        <v>2487.5700000000002</v>
      </c>
      <c r="H30" s="15">
        <f t="shared" si="1"/>
        <v>34727.43</v>
      </c>
    </row>
    <row r="31" spans="1:8" x14ac:dyDescent="0.2">
      <c r="A31" s="49">
        <v>3800</v>
      </c>
      <c r="B31" s="11" t="s">
        <v>91</v>
      </c>
      <c r="C31" s="15">
        <v>42105</v>
      </c>
      <c r="D31" s="15">
        <v>-10000</v>
      </c>
      <c r="E31" s="15">
        <f t="shared" si="0"/>
        <v>32105</v>
      </c>
      <c r="F31" s="15">
        <v>13154.44</v>
      </c>
      <c r="G31" s="15">
        <v>13154.44</v>
      </c>
      <c r="H31" s="15">
        <f t="shared" si="1"/>
        <v>18950.559999999998</v>
      </c>
    </row>
    <row r="32" spans="1:8" x14ac:dyDescent="0.2">
      <c r="A32" s="49">
        <v>3900</v>
      </c>
      <c r="B32" s="11" t="s">
        <v>19</v>
      </c>
      <c r="C32" s="15">
        <v>4222192.96</v>
      </c>
      <c r="D32" s="15">
        <v>-19757.71</v>
      </c>
      <c r="E32" s="15">
        <f t="shared" si="0"/>
        <v>4202435.25</v>
      </c>
      <c r="F32" s="15">
        <v>930901.82</v>
      </c>
      <c r="G32" s="15">
        <v>930901.82</v>
      </c>
      <c r="H32" s="15">
        <f t="shared" si="1"/>
        <v>3271533.43</v>
      </c>
    </row>
    <row r="33" spans="1:8" x14ac:dyDescent="0.2">
      <c r="A33" s="48" t="s">
        <v>64</v>
      </c>
      <c r="B33" s="7"/>
      <c r="C33" s="15">
        <f>SUM(C34:C42)</f>
        <v>382800</v>
      </c>
      <c r="D33" s="15">
        <f>SUM(D34:D42)</f>
        <v>0</v>
      </c>
      <c r="E33" s="15">
        <f t="shared" si="0"/>
        <v>382800</v>
      </c>
      <c r="F33" s="15">
        <f>SUM(F34:F42)</f>
        <v>180300</v>
      </c>
      <c r="G33" s="15">
        <f>SUM(G34:G42)</f>
        <v>180300</v>
      </c>
      <c r="H33" s="15">
        <f t="shared" si="1"/>
        <v>202500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12000</v>
      </c>
      <c r="G34" s="15">
        <v>12000</v>
      </c>
      <c r="H34" s="15">
        <f t="shared" si="1"/>
        <v>12000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358800</v>
      </c>
      <c r="D37" s="15">
        <v>0</v>
      </c>
      <c r="E37" s="15">
        <f t="shared" si="0"/>
        <v>358800</v>
      </c>
      <c r="F37" s="15">
        <v>168300</v>
      </c>
      <c r="G37" s="15">
        <v>168300</v>
      </c>
      <c r="H37" s="15">
        <f t="shared" si="1"/>
        <v>190500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1275536.4400000002</v>
      </c>
      <c r="D43" s="15">
        <f>SUM(D44:D52)</f>
        <v>-533572.30999999994</v>
      </c>
      <c r="E43" s="15">
        <f t="shared" si="0"/>
        <v>741964.13000000024</v>
      </c>
      <c r="F43" s="15">
        <f>SUM(F44:F52)</f>
        <v>167099.5</v>
      </c>
      <c r="G43" s="15">
        <f>SUM(G44:G52)</f>
        <v>160504.04</v>
      </c>
      <c r="H43" s="15">
        <f t="shared" si="1"/>
        <v>574864.63000000024</v>
      </c>
    </row>
    <row r="44" spans="1:8" x14ac:dyDescent="0.2">
      <c r="A44" s="49">
        <v>5100</v>
      </c>
      <c r="B44" s="11" t="s">
        <v>99</v>
      </c>
      <c r="C44" s="15">
        <v>109172.85</v>
      </c>
      <c r="D44" s="15">
        <v>101726.28</v>
      </c>
      <c r="E44" s="15">
        <f t="shared" si="0"/>
        <v>210899.13</v>
      </c>
      <c r="F44" s="15">
        <v>167099.5</v>
      </c>
      <c r="G44" s="15">
        <v>160504.04</v>
      </c>
      <c r="H44" s="15">
        <f t="shared" si="1"/>
        <v>43799.630000000005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1095298.5900000001</v>
      </c>
      <c r="D47" s="15">
        <v>-645298.59</v>
      </c>
      <c r="E47" s="15">
        <f t="shared" si="0"/>
        <v>450000.00000000012</v>
      </c>
      <c r="F47" s="15">
        <v>0</v>
      </c>
      <c r="G47" s="15">
        <v>0</v>
      </c>
      <c r="H47" s="15">
        <f t="shared" si="1"/>
        <v>450000.00000000012</v>
      </c>
    </row>
    <row r="48" spans="1:8" x14ac:dyDescent="0.2">
      <c r="A48" s="49">
        <v>5500</v>
      </c>
      <c r="B48" s="11" t="s">
        <v>103</v>
      </c>
      <c r="C48" s="15">
        <v>10350</v>
      </c>
      <c r="D48" s="15">
        <v>0</v>
      </c>
      <c r="E48" s="15">
        <f t="shared" si="0"/>
        <v>10350</v>
      </c>
      <c r="F48" s="15">
        <v>0</v>
      </c>
      <c r="G48" s="15">
        <v>0</v>
      </c>
      <c r="H48" s="15">
        <f t="shared" si="1"/>
        <v>10350</v>
      </c>
    </row>
    <row r="49" spans="1:8" x14ac:dyDescent="0.2">
      <c r="A49" s="49">
        <v>5600</v>
      </c>
      <c r="B49" s="11" t="s">
        <v>104</v>
      </c>
      <c r="C49" s="15">
        <v>60715</v>
      </c>
      <c r="D49" s="15">
        <v>10000</v>
      </c>
      <c r="E49" s="15">
        <f t="shared" si="0"/>
        <v>70715</v>
      </c>
      <c r="F49" s="15">
        <v>0</v>
      </c>
      <c r="G49" s="15">
        <v>0</v>
      </c>
      <c r="H49" s="15">
        <f t="shared" si="1"/>
        <v>70715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360731.45</v>
      </c>
      <c r="D53" s="15">
        <f>SUM(D54:D56)</f>
        <v>1800000</v>
      </c>
      <c r="E53" s="15">
        <f t="shared" si="0"/>
        <v>2160731.4500000002</v>
      </c>
      <c r="F53" s="15">
        <f>SUM(F54:F56)</f>
        <v>194340.83</v>
      </c>
      <c r="G53" s="15">
        <f>SUM(G54:G56)</f>
        <v>194340.83</v>
      </c>
      <c r="H53" s="15">
        <f t="shared" si="1"/>
        <v>1966390.62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109</v>
      </c>
      <c r="C55" s="15">
        <v>360731.45</v>
      </c>
      <c r="D55" s="15">
        <v>1800000</v>
      </c>
      <c r="E55" s="15">
        <f t="shared" si="0"/>
        <v>2160731.4500000002</v>
      </c>
      <c r="F55" s="15">
        <v>194340.83</v>
      </c>
      <c r="G55" s="15">
        <v>194340.83</v>
      </c>
      <c r="H55" s="15">
        <f t="shared" si="1"/>
        <v>1966390.62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636064.29</v>
      </c>
      <c r="D65" s="15">
        <f>SUM(D66:D68)</f>
        <v>-577774.29</v>
      </c>
      <c r="E65" s="15">
        <f t="shared" si="0"/>
        <v>58290</v>
      </c>
      <c r="F65" s="15">
        <f>SUM(F66:F68)</f>
        <v>0</v>
      </c>
      <c r="G65" s="15">
        <f>SUM(G66:G68)</f>
        <v>0</v>
      </c>
      <c r="H65" s="15">
        <f t="shared" si="1"/>
        <v>58290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636064.29</v>
      </c>
      <c r="D68" s="15">
        <v>-577774.29</v>
      </c>
      <c r="E68" s="15">
        <f t="shared" si="0"/>
        <v>58290</v>
      </c>
      <c r="F68" s="15">
        <v>0</v>
      </c>
      <c r="G68" s="15">
        <v>0</v>
      </c>
      <c r="H68" s="15">
        <f t="shared" si="1"/>
        <v>58290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53255847.029999994</v>
      </c>
      <c r="D77" s="17">
        <f t="shared" si="4"/>
        <v>1306469</v>
      </c>
      <c r="E77" s="17">
        <f t="shared" si="4"/>
        <v>54562316.030000009</v>
      </c>
      <c r="F77" s="17">
        <f t="shared" si="4"/>
        <v>20275484.859999999</v>
      </c>
      <c r="G77" s="17">
        <f t="shared" si="4"/>
        <v>20132678.43</v>
      </c>
      <c r="H77" s="17">
        <f t="shared" si="4"/>
        <v>34286831.169999994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50983514.850000001</v>
      </c>
      <c r="D6" s="50">
        <v>617815.6</v>
      </c>
      <c r="E6" s="50">
        <f>C6+D6</f>
        <v>51601330.450000003</v>
      </c>
      <c r="F6" s="50">
        <v>19914044.530000001</v>
      </c>
      <c r="G6" s="50">
        <v>19777833.559999999</v>
      </c>
      <c r="H6" s="50">
        <f>E6-F6</f>
        <v>31687285.920000002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2272332.1800000002</v>
      </c>
      <c r="D8" s="50">
        <v>688653.4</v>
      </c>
      <c r="E8" s="50">
        <f>C8+D8</f>
        <v>2960985.58</v>
      </c>
      <c r="F8" s="50">
        <v>361440.33</v>
      </c>
      <c r="G8" s="50">
        <v>354844.87</v>
      </c>
      <c r="H8" s="50">
        <f>E8-F8</f>
        <v>2599545.25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53255847.030000001</v>
      </c>
      <c r="D16" s="17">
        <f>SUM(D6+D8+D10+D12+D14)</f>
        <v>1306469</v>
      </c>
      <c r="E16" s="17">
        <f>SUM(E6+E8+E10+E12+E14)</f>
        <v>54562316.030000001</v>
      </c>
      <c r="F16" s="17">
        <f t="shared" ref="F16:H16" si="0">SUM(F6+F8+F10+F12+F14)</f>
        <v>20275484.859999999</v>
      </c>
      <c r="G16" s="17">
        <f t="shared" si="0"/>
        <v>20132678.43</v>
      </c>
      <c r="H16" s="17">
        <f t="shared" si="0"/>
        <v>34286831.170000002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topLeftCell="A1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1877238.72</v>
      </c>
      <c r="D7" s="15">
        <v>464166.66</v>
      </c>
      <c r="E7" s="15">
        <f>C7+D7</f>
        <v>2341405.38</v>
      </c>
      <c r="F7" s="15">
        <v>811086.3</v>
      </c>
      <c r="G7" s="15">
        <v>806995.01</v>
      </c>
      <c r="H7" s="15">
        <f>E7-F7</f>
        <v>1530319.0799999998</v>
      </c>
    </row>
    <row r="8" spans="1:8" x14ac:dyDescent="0.2">
      <c r="A8" s="4" t="s">
        <v>131</v>
      </c>
      <c r="B8" s="22"/>
      <c r="C8" s="15">
        <v>551553.88</v>
      </c>
      <c r="D8" s="15">
        <v>125400</v>
      </c>
      <c r="E8" s="15">
        <f t="shared" ref="E8:E13" si="0">C8+D8</f>
        <v>676953.88</v>
      </c>
      <c r="F8" s="15">
        <v>211303.16</v>
      </c>
      <c r="G8" s="15">
        <v>209995.4</v>
      </c>
      <c r="H8" s="15">
        <f t="shared" ref="H8:H13" si="1">E8-F8</f>
        <v>465650.72</v>
      </c>
    </row>
    <row r="9" spans="1:8" x14ac:dyDescent="0.2">
      <c r="A9" s="4" t="s">
        <v>132</v>
      </c>
      <c r="B9" s="22"/>
      <c r="C9" s="15">
        <v>7701626.0499999998</v>
      </c>
      <c r="D9" s="15">
        <v>2129101.4500000002</v>
      </c>
      <c r="E9" s="15">
        <f t="shared" si="0"/>
        <v>9830727.5</v>
      </c>
      <c r="F9" s="15">
        <v>3420308.92</v>
      </c>
      <c r="G9" s="15">
        <v>3392055.79</v>
      </c>
      <c r="H9" s="15">
        <f t="shared" si="1"/>
        <v>6410418.5800000001</v>
      </c>
    </row>
    <row r="10" spans="1:8" x14ac:dyDescent="0.2">
      <c r="A10" s="4" t="s">
        <v>133</v>
      </c>
      <c r="B10" s="22"/>
      <c r="C10" s="15">
        <v>8037418.5700000003</v>
      </c>
      <c r="D10" s="15">
        <v>-831064.29</v>
      </c>
      <c r="E10" s="15">
        <f t="shared" si="0"/>
        <v>7206354.2800000003</v>
      </c>
      <c r="F10" s="15">
        <v>2838644.44</v>
      </c>
      <c r="G10" s="15">
        <v>2824185.66</v>
      </c>
      <c r="H10" s="15">
        <f t="shared" si="1"/>
        <v>4367709.84</v>
      </c>
    </row>
    <row r="11" spans="1:8" x14ac:dyDescent="0.2">
      <c r="A11" s="4" t="s">
        <v>134</v>
      </c>
      <c r="B11" s="22"/>
      <c r="C11" s="15">
        <v>2905324.4</v>
      </c>
      <c r="D11" s="15">
        <v>-73137.83</v>
      </c>
      <c r="E11" s="15">
        <f t="shared" si="0"/>
        <v>2832186.57</v>
      </c>
      <c r="F11" s="15">
        <v>1068911.6399999999</v>
      </c>
      <c r="G11" s="15">
        <v>1058620.78</v>
      </c>
      <c r="H11" s="15">
        <f t="shared" si="1"/>
        <v>1763274.93</v>
      </c>
    </row>
    <row r="12" spans="1:8" x14ac:dyDescent="0.2">
      <c r="A12" s="4" t="s">
        <v>135</v>
      </c>
      <c r="B12" s="22"/>
      <c r="C12" s="15">
        <v>6617474.5300000003</v>
      </c>
      <c r="D12" s="15">
        <v>-362337.52</v>
      </c>
      <c r="E12" s="15">
        <f t="shared" si="0"/>
        <v>6255137.0099999998</v>
      </c>
      <c r="F12" s="15">
        <v>2555508.88</v>
      </c>
      <c r="G12" s="15">
        <v>2525513.25</v>
      </c>
      <c r="H12" s="15">
        <f t="shared" si="1"/>
        <v>3699628.13</v>
      </c>
    </row>
    <row r="13" spans="1:8" x14ac:dyDescent="0.2">
      <c r="A13" s="4" t="s">
        <v>136</v>
      </c>
      <c r="B13" s="22"/>
      <c r="C13" s="15">
        <v>2677880.35</v>
      </c>
      <c r="D13" s="15">
        <v>-96974.71</v>
      </c>
      <c r="E13" s="15">
        <f t="shared" si="0"/>
        <v>2580905.64</v>
      </c>
      <c r="F13" s="15">
        <v>957141.76</v>
      </c>
      <c r="G13" s="15">
        <v>932910.5</v>
      </c>
      <c r="H13" s="15">
        <f t="shared" si="1"/>
        <v>1623763.8800000001</v>
      </c>
    </row>
    <row r="14" spans="1:8" x14ac:dyDescent="0.2">
      <c r="A14" s="4" t="s">
        <v>137</v>
      </c>
      <c r="B14" s="22"/>
      <c r="C14" s="15">
        <v>18819187.84</v>
      </c>
      <c r="D14" s="15">
        <v>-498685.19</v>
      </c>
      <c r="E14" s="15">
        <f t="shared" ref="E14" si="2">C14+D14</f>
        <v>18320502.649999999</v>
      </c>
      <c r="F14" s="15">
        <v>6677767.9000000004</v>
      </c>
      <c r="G14" s="15">
        <v>6670951.21</v>
      </c>
      <c r="H14" s="15">
        <f t="shared" ref="H14" si="3">E14-F14</f>
        <v>11642734.749999998</v>
      </c>
    </row>
    <row r="15" spans="1:8" x14ac:dyDescent="0.2">
      <c r="A15" s="4" t="s">
        <v>138</v>
      </c>
      <c r="B15" s="22"/>
      <c r="C15" s="15">
        <v>4068142.69</v>
      </c>
      <c r="D15" s="15">
        <v>450000.43</v>
      </c>
      <c r="E15" s="15">
        <f t="shared" ref="E15" si="4">C15+D15</f>
        <v>4518143.12</v>
      </c>
      <c r="F15" s="15">
        <v>1734811.86</v>
      </c>
      <c r="G15" s="15">
        <v>1711450.83</v>
      </c>
      <c r="H15" s="15">
        <f t="shared" ref="H15" si="5">E15-F15</f>
        <v>2783331.26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53255847.030000001</v>
      </c>
      <c r="D18" s="23">
        <f t="shared" si="6"/>
        <v>1306469.0000000002</v>
      </c>
      <c r="E18" s="23">
        <f t="shared" si="6"/>
        <v>54562316.029999994</v>
      </c>
      <c r="F18" s="23">
        <f t="shared" si="6"/>
        <v>20275484.859999999</v>
      </c>
      <c r="G18" s="23">
        <f t="shared" si="6"/>
        <v>20132678.43</v>
      </c>
      <c r="H18" s="23">
        <f t="shared" si="6"/>
        <v>34286831.169999994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551553.88</v>
      </c>
      <c r="D6" s="15">
        <f t="shared" si="0"/>
        <v>125400</v>
      </c>
      <c r="E6" s="15">
        <f t="shared" si="0"/>
        <v>676953.88</v>
      </c>
      <c r="F6" s="15">
        <f t="shared" si="0"/>
        <v>211303.16</v>
      </c>
      <c r="G6" s="15">
        <f t="shared" si="0"/>
        <v>209995.4</v>
      </c>
      <c r="H6" s="15">
        <f t="shared" si="0"/>
        <v>465650.72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551553.88</v>
      </c>
      <c r="D14" s="15">
        <v>125400</v>
      </c>
      <c r="E14" s="15">
        <f t="shared" si="1"/>
        <v>676953.88</v>
      </c>
      <c r="F14" s="15">
        <v>211303.16</v>
      </c>
      <c r="G14" s="15">
        <v>209995.4</v>
      </c>
      <c r="H14" s="15">
        <f t="shared" si="2"/>
        <v>465650.72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52704293.149999999</v>
      </c>
      <c r="D16" s="15">
        <f t="shared" si="3"/>
        <v>1181069</v>
      </c>
      <c r="E16" s="15">
        <f t="shared" si="3"/>
        <v>53885362.149999999</v>
      </c>
      <c r="F16" s="15">
        <f t="shared" si="3"/>
        <v>20064181.700000003</v>
      </c>
      <c r="G16" s="15">
        <f t="shared" si="3"/>
        <v>19922683.030000001</v>
      </c>
      <c r="H16" s="15">
        <f t="shared" si="3"/>
        <v>33821180.450000003</v>
      </c>
    </row>
    <row r="17" spans="1:8" x14ac:dyDescent="0.2">
      <c r="A17" s="38"/>
      <c r="B17" s="42" t="s">
        <v>45</v>
      </c>
      <c r="C17" s="15">
        <v>28301900.559999999</v>
      </c>
      <c r="D17" s="15">
        <v>1849866.73</v>
      </c>
      <c r="E17" s="15">
        <f>C17+D17</f>
        <v>30151767.289999999</v>
      </c>
      <c r="F17" s="15">
        <v>11360360.4</v>
      </c>
      <c r="G17" s="15">
        <v>11260200.539999999</v>
      </c>
      <c r="H17" s="15">
        <f t="shared" ref="H17:H23" si="4">E17-F17</f>
        <v>18791406.890000001</v>
      </c>
    </row>
    <row r="18" spans="1:8" x14ac:dyDescent="0.2">
      <c r="A18" s="38"/>
      <c r="B18" s="42" t="s">
        <v>28</v>
      </c>
      <c r="C18" s="15">
        <v>24402392.59</v>
      </c>
      <c r="D18" s="15">
        <v>-668797.73</v>
      </c>
      <c r="E18" s="15">
        <f t="shared" ref="E18:E23" si="5">C18+D18</f>
        <v>23733594.859999999</v>
      </c>
      <c r="F18" s="15">
        <v>8703821.3000000007</v>
      </c>
      <c r="G18" s="15">
        <v>8662482.4900000002</v>
      </c>
      <c r="H18" s="15">
        <f t="shared" si="4"/>
        <v>15029773.559999999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53255847.030000001</v>
      </c>
      <c r="D42" s="23">
        <f t="shared" si="12"/>
        <v>1306469</v>
      </c>
      <c r="E42" s="23">
        <f t="shared" si="12"/>
        <v>54562316.030000001</v>
      </c>
      <c r="F42" s="23">
        <f t="shared" si="12"/>
        <v>20275484.860000003</v>
      </c>
      <c r="G42" s="23">
        <f t="shared" si="12"/>
        <v>20132678.43</v>
      </c>
      <c r="H42" s="23">
        <f t="shared" si="12"/>
        <v>34286831.170000002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2020-07-23T15:41:37Z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