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8_{E7D6843E-2048-4C73-AD0B-3CE9DAF4A68E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14" i="4" l="1"/>
  <c r="G14" i="4" s="1"/>
  <c r="D13" i="4"/>
  <c r="G13" i="4" s="1"/>
  <c r="F41" i="4"/>
  <c r="E41" i="4"/>
  <c r="C41" i="4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B41" i="4"/>
  <c r="F27" i="4"/>
  <c r="E27" i="4"/>
  <c r="D26" i="4"/>
  <c r="G26" i="4" s="1"/>
  <c r="D25" i="4"/>
  <c r="G25" i="4" s="1"/>
  <c r="D24" i="4"/>
  <c r="G24" i="4" s="1"/>
  <c r="D23" i="4"/>
  <c r="G23" i="4" s="1"/>
  <c r="C27" i="4"/>
  <c r="B27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6" i="4"/>
  <c r="E16" i="4"/>
  <c r="C16" i="4"/>
  <c r="B16" i="4"/>
  <c r="G27" i="4" l="1"/>
  <c r="G41" i="4"/>
  <c r="D27" i="4"/>
  <c r="D41" i="4"/>
  <c r="G16" i="4"/>
  <c r="D16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D23" i="6" s="1"/>
  <c r="B13" i="6"/>
  <c r="D13" i="6" s="1"/>
  <c r="B5" i="6"/>
  <c r="D53" i="6" l="1"/>
  <c r="G53" i="6" s="1"/>
  <c r="D43" i="6"/>
  <c r="G43" i="6" s="1"/>
  <c r="G13" i="6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<sst xmlns="http://schemas.openxmlformats.org/spreadsheetml/2006/main" count="203" uniqueCount="144">
  <si>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</si>
  <si>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</si>
  <si>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</si>
  <si>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</si>
  <si>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</si>
  <si>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</si>
  <si>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</si>
  <si>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</si>
  <si>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</si>
  <si>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</si>
  <si>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</si>
  <si>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</si>
  <si>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</si>
  <si>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</si>
  <si>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</si>
  <si>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</si>
  <si>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</si>
  <si>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</si>
  <si>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</si>
  <si>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</si>
  <si>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</si>
  <si>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</si>
  <si>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</si>
  <si>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</si>
  <si>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</si>
  <si>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</si>
  <si>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</si>
  <si>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</si>
  <si>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</si>
  <si>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</si>
  <si>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</si>
  <si>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</si>
  <si>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</si>
  <si>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</si>
  <si>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</si>
  <si>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</si>
  <si>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</si>
  <si>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</si>
  <si>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</si>
  <si>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</si>
  <si>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</si>
  <si>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</si>
  <si>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</si>
  <si>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</si>
  <si>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</si>
  <si>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</si>
  <si>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</si>
  <si>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</si>
  <si>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</si>
  <si>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</si>
  <si>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</si>
  <si>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</si>
  <si>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</si>
  <si>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</si>
  <si>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</si>
  <si>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</si>
  <si>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</si>
  <si>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</si>
  <si>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</si>
  <si>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</si>
  <si>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</si>
  <si>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</si>
  <si>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</si>
  <si>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</si>
  <si>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</si>
  <si>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</si>
  <si>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</si>
  <si>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</si>
  <si>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</si>
  <si>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</si>
  <si>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</si>
  <si>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</si>
  <si>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</si>
  <si>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</si>
  <si>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</si>
  <si>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</si>
  <si>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</si>
  <si>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</si>
  <si>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</si>
  <si>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</si>
  <si>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</si>
  <si>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</si>
  <si>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</si>
  <si>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</si>
  <si>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</si>
  <si>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</si>
  <si>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</si>
  <si>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</si>
  <si>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</si>
  <si>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</si>
  <si>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</si>
  <si>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</si>
  <si>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</si>
  <si>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</si>
  <si>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</si>
  <si>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</si>
  <si>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</si>
  <si>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</si>
  <si>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</si>
  <si>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</si>
  <si>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</si>
  <si>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</si>
  <si>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</si>
  <si>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</si>
  <si>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</si>
  <si>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</si>
  <si>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</si>
  <si>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</si>
  <si>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</si>
  <si>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</si>
  <si>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</si>
  <si>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</si>
  <si>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</si>
  <si>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</si>
  <si>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</si>
  <si>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</si>
  <si>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</si>
  <si>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</si>
  <si>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</si>
  <si>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</si>
  <si>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</si>
  <si>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</si>
  <si>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</si>
  <si>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</si>
  <si>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</si>
  <si>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</si>
  <si>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</si>
  <si>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</si>
  <si>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</si>
  <si>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de Agua Potable y Alcantarillado Municipal de Valle de Santiago
Estado Analítico del Ejercicio del Presupuesto de Egresos
Clasificación por Objeto del Gasto (Capítulo y Concepto)
Del 1 de Enero al 30 de Junio de 2023</t>
  </si>
  <si>
    <t>Sistema de Agua Potable y Alcantarillado Municipal de Valle de Santiago
Estado Analítico del Ejercicio del Presupuesto de Egresos
Clasificación Económica (por Tipo de Gasto)
Del 1 de Enero al 30 de Junio de 2023</t>
  </si>
  <si>
    <t>31120M42A010000 DIRECCION GENERAL</t>
  </si>
  <si>
    <t>31120M42A020000 COMUNICACION SOCIAL Y CU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</si>
  <si>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</si>
  <si>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</si>
  <si>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</si>
  <si>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</si>
  <si>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</si>
  <si>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</si>
  <si>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</t>
  </si>
  <si>
    <t>Sistema de Agua Potable y Alcantarillado Municipal de Valle de Santiago
Estado Analítico del Ejercicio del Presupuesto de Egresos
Clasificación Administrativa
Del 1 de Enero al 30 de Junio de 2023</t>
  </si>
  <si>
    <t>Sistema de Agua Potable y Alcantarillado Municipal de Valle de Santiago
Estado Analítico del Ejercicio del Presupuesto de Egresos
Clasificación Administrativa (Poderes)
Del 1 de Enero al 30 de Junio de 2023</t>
  </si>
  <si>
    <t>Sistema de Agua Potable y Alcantarillado Municipal de Valle de Santiago
Estado Analítico del Ejercicio del Presupuesto de Egresos
Clasificación Administrativa (Sector Paraestatal)
Del 1 de Enero al 30 de Junio de 2023</t>
  </si>
  <si>
    <t>Sistema de Agua Potable y Alcantarillado Municipal de Valle de Santiago
Estado Analítico del Ejercicio del Presupuesto de Egresos
Clasificación Funcional (Finalidad y Función)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</si>
</sst>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" fillId="0" borderId="5" xfId="0" applyFont="1" applyBorder="1"/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7" t="s">
        <v>129</v>
      </c>
      <c r="B1" s="27"/>
      <c r="C1" s="27"/>
      <c r="D1" s="27"/>
      <c r="E1" s="27"/>
      <c r="F1" s="27"/>
      <c r="G1" s="28"/>
    </row>
    <row r="2" spans="1:8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8" ht="24.95" customHeight="1" x14ac:dyDescent="0.2">
      <c r="A3" s="3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1"/>
    </row>
    <row r="4" spans="1:8" x14ac:dyDescent="0.2">
      <c r="A4" s="3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8" t="s">
        <v>58</v>
      </c>
      <c r="B5" s="13">
        <f>SUM(B6:B12)</f>
        <v>28890899.740000002</v>
      </c>
      <c r="C5" s="13">
        <f>SUM(C6:C12)</f>
        <v>0</v>
      </c>
      <c r="D5" s="13">
        <f>B5+C5</f>
        <v>28890899.740000002</v>
      </c>
      <c r="E5" s="13">
        <f>SUM(E6:E12)</f>
        <v>10860462.550000001</v>
      </c>
      <c r="F5" s="13">
        <f>SUM(F6:F12)</f>
        <v>10859849.950000001</v>
      </c>
      <c r="G5" s="13">
        <f>D5-E5</f>
        <v>18030437.190000001</v>
      </c>
    </row>
    <row r="6" spans="1:8" x14ac:dyDescent="0.2">
      <c r="A6" s="20" t="s">
        <v>62</v>
      </c>
      <c r="B6" s="5">
        <v>18787967.010000002</v>
      </c>
      <c r="C6" s="5">
        <v>0</v>
      </c>
      <c r="D6" s="5">
        <f t="shared" ref="D6:D69" si="0">B6+C6</f>
        <v>18787967.010000002</v>
      </c>
      <c r="E6" s="5">
        <v>8196670.79</v>
      </c>
      <c r="F6" s="5">
        <v>8202432.4900000002</v>
      </c>
      <c r="G6" s="5">
        <f t="shared" ref="G6:G69" si="1">D6-E6</f>
        <v>10591296.220000003</v>
      </c>
      <c r="H6" s="9">
        <v>1100</v>
      </c>
    </row>
    <row r="7" spans="1:8" x14ac:dyDescent="0.2">
      <c r="A7" s="20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20" t="s">
        <v>64</v>
      </c>
      <c r="B8" s="5">
        <v>4470649.8</v>
      </c>
      <c r="C8" s="5">
        <v>0</v>
      </c>
      <c r="D8" s="5">
        <f t="shared" si="0"/>
        <v>4470649.8</v>
      </c>
      <c r="E8" s="5">
        <v>838597.34</v>
      </c>
      <c r="F8" s="5">
        <v>798179.16</v>
      </c>
      <c r="G8" s="5">
        <f t="shared" si="1"/>
        <v>3632052.46</v>
      </c>
      <c r="H8" s="9">
        <v>1300</v>
      </c>
    </row>
    <row r="9" spans="1:8" x14ac:dyDescent="0.2">
      <c r="A9" s="20" t="s">
        <v>33</v>
      </c>
      <c r="B9" s="5">
        <v>4610282.93</v>
      </c>
      <c r="C9" s="5">
        <v>0</v>
      </c>
      <c r="D9" s="5">
        <f t="shared" si="0"/>
        <v>4610282.93</v>
      </c>
      <c r="E9" s="5">
        <v>1347317.25</v>
      </c>
      <c r="F9" s="5">
        <v>1381200.47</v>
      </c>
      <c r="G9" s="5">
        <f t="shared" si="1"/>
        <v>3262965.6799999997</v>
      </c>
      <c r="H9" s="9">
        <v>1400</v>
      </c>
    </row>
    <row r="10" spans="1:8" x14ac:dyDescent="0.2">
      <c r="A10" s="20" t="s">
        <v>65</v>
      </c>
      <c r="B10" s="5">
        <v>1022000</v>
      </c>
      <c r="C10" s="5">
        <v>0</v>
      </c>
      <c r="D10" s="5">
        <f t="shared" si="0"/>
        <v>1022000</v>
      </c>
      <c r="E10" s="5">
        <v>477877.17</v>
      </c>
      <c r="F10" s="5">
        <v>478037.83</v>
      </c>
      <c r="G10" s="5">
        <f t="shared" si="1"/>
        <v>544122.83000000007</v>
      </c>
      <c r="H10" s="9">
        <v>1500</v>
      </c>
    </row>
    <row r="11" spans="1:8" x14ac:dyDescent="0.2">
      <c r="A11" s="20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20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8" t="s">
        <v>123</v>
      </c>
      <c r="B13" s="14">
        <f>SUM(B14:B22)</f>
        <v>7145958.7499999991</v>
      </c>
      <c r="C13" s="14">
        <f>SUM(C14:C22)</f>
        <v>0</v>
      </c>
      <c r="D13" s="14">
        <f t="shared" si="0"/>
        <v>7145958.7499999991</v>
      </c>
      <c r="E13" s="14">
        <f>SUM(E14:E22)</f>
        <v>2177967.5000000005</v>
      </c>
      <c r="F13" s="14">
        <f>SUM(F14:F22)</f>
        <v>2183734.5600000005</v>
      </c>
      <c r="G13" s="14">
        <f t="shared" si="1"/>
        <v>4967991.2499999981</v>
      </c>
      <c r="H13" s="19">
        <v>0</v>
      </c>
    </row>
    <row r="14" spans="1:8" x14ac:dyDescent="0.2">
      <c r="A14" s="20" t="s">
        <v>67</v>
      </c>
      <c r="B14" s="5">
        <v>255333.16</v>
      </c>
      <c r="C14" s="5">
        <v>0</v>
      </c>
      <c r="D14" s="5">
        <f t="shared" si="0"/>
        <v>255333.16</v>
      </c>
      <c r="E14" s="5">
        <v>102672.81</v>
      </c>
      <c r="F14" s="5">
        <v>102672.81</v>
      </c>
      <c r="G14" s="5">
        <f t="shared" si="1"/>
        <v>152660.35</v>
      </c>
      <c r="H14" s="9">
        <v>2100</v>
      </c>
    </row>
    <row r="15" spans="1:8" x14ac:dyDescent="0.2">
      <c r="A15" s="20" t="s">
        <v>68</v>
      </c>
      <c r="B15" s="5">
        <v>87000</v>
      </c>
      <c r="C15" s="5">
        <v>0</v>
      </c>
      <c r="D15" s="5">
        <f t="shared" si="0"/>
        <v>87000</v>
      </c>
      <c r="E15" s="5">
        <v>31262.58</v>
      </c>
      <c r="F15" s="5">
        <v>31262.58</v>
      </c>
      <c r="G15" s="5">
        <f t="shared" si="1"/>
        <v>55737.42</v>
      </c>
      <c r="H15" s="9">
        <v>2200</v>
      </c>
    </row>
    <row r="16" spans="1:8" x14ac:dyDescent="0.2">
      <c r="A16" s="20" t="s">
        <v>69</v>
      </c>
      <c r="B16" s="5">
        <v>1587408.11</v>
      </c>
      <c r="C16" s="5">
        <v>0</v>
      </c>
      <c r="D16" s="5">
        <f t="shared" si="0"/>
        <v>1587408.11</v>
      </c>
      <c r="E16" s="5">
        <v>138456.07999999999</v>
      </c>
      <c r="F16" s="5">
        <v>138456.07999999999</v>
      </c>
      <c r="G16" s="5">
        <f t="shared" si="1"/>
        <v>1448952.03</v>
      </c>
      <c r="H16" s="9">
        <v>2300</v>
      </c>
    </row>
    <row r="17" spans="1:8" x14ac:dyDescent="0.2">
      <c r="A17" s="20" t="s">
        <v>70</v>
      </c>
      <c r="B17" s="5">
        <v>2971267.59</v>
      </c>
      <c r="C17" s="5">
        <v>0</v>
      </c>
      <c r="D17" s="5">
        <f t="shared" si="0"/>
        <v>2971267.59</v>
      </c>
      <c r="E17" s="5">
        <v>1133140.3500000001</v>
      </c>
      <c r="F17" s="5">
        <v>1133140.3500000001</v>
      </c>
      <c r="G17" s="5">
        <f t="shared" si="1"/>
        <v>1838127.2399999998</v>
      </c>
      <c r="H17" s="9">
        <v>2400</v>
      </c>
    </row>
    <row r="18" spans="1:8" x14ac:dyDescent="0.2">
      <c r="A18" s="20" t="s">
        <v>71</v>
      </c>
      <c r="B18" s="5">
        <v>379925</v>
      </c>
      <c r="C18" s="5">
        <v>0</v>
      </c>
      <c r="D18" s="5">
        <f t="shared" si="0"/>
        <v>379925</v>
      </c>
      <c r="E18" s="5">
        <v>98762.59</v>
      </c>
      <c r="F18" s="5">
        <v>98762.59</v>
      </c>
      <c r="G18" s="5">
        <f t="shared" si="1"/>
        <v>281162.41000000003</v>
      </c>
      <c r="H18" s="9">
        <v>2500</v>
      </c>
    </row>
    <row r="19" spans="1:8" x14ac:dyDescent="0.2">
      <c r="A19" s="20" t="s">
        <v>72</v>
      </c>
      <c r="B19" s="5">
        <v>1346809.68</v>
      </c>
      <c r="C19" s="5">
        <v>0</v>
      </c>
      <c r="D19" s="5">
        <f t="shared" si="0"/>
        <v>1346809.68</v>
      </c>
      <c r="E19" s="5">
        <v>585957.13</v>
      </c>
      <c r="F19" s="5">
        <v>591724.18999999994</v>
      </c>
      <c r="G19" s="5">
        <f t="shared" si="1"/>
        <v>760852.54999999993</v>
      </c>
      <c r="H19" s="9">
        <v>2600</v>
      </c>
    </row>
    <row r="20" spans="1:8" x14ac:dyDescent="0.2">
      <c r="A20" s="20" t="s">
        <v>73</v>
      </c>
      <c r="B20" s="5">
        <v>265628.08</v>
      </c>
      <c r="C20" s="5">
        <v>0</v>
      </c>
      <c r="D20" s="5">
        <f t="shared" si="0"/>
        <v>265628.08</v>
      </c>
      <c r="E20" s="5">
        <v>23159.22</v>
      </c>
      <c r="F20" s="5">
        <v>23159.22</v>
      </c>
      <c r="G20" s="5">
        <f t="shared" si="1"/>
        <v>242468.86000000002</v>
      </c>
      <c r="H20" s="9">
        <v>2700</v>
      </c>
    </row>
    <row r="21" spans="1:8" x14ac:dyDescent="0.2">
      <c r="A21" s="20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20" t="s">
        <v>75</v>
      </c>
      <c r="B22" s="5">
        <v>252587.13</v>
      </c>
      <c r="C22" s="5">
        <v>0</v>
      </c>
      <c r="D22" s="5">
        <f t="shared" si="0"/>
        <v>252587.13</v>
      </c>
      <c r="E22" s="5">
        <v>64556.74</v>
      </c>
      <c r="F22" s="5">
        <v>64556.74</v>
      </c>
      <c r="G22" s="5">
        <f t="shared" si="1"/>
        <v>188030.39</v>
      </c>
      <c r="H22" s="9">
        <v>2900</v>
      </c>
    </row>
    <row r="23" spans="1:8" x14ac:dyDescent="0.2">
      <c r="A23" s="18" t="s">
        <v>59</v>
      </c>
      <c r="B23" s="14">
        <f>SUM(B24:B32)</f>
        <v>25083040.599999998</v>
      </c>
      <c r="C23" s="14">
        <f>SUM(C24:C32)</f>
        <v>0</v>
      </c>
      <c r="D23" s="14">
        <f t="shared" si="0"/>
        <v>25083040.599999998</v>
      </c>
      <c r="E23" s="14">
        <f>SUM(E24:E32)</f>
        <v>8561643.1900000013</v>
      </c>
      <c r="F23" s="14">
        <f>SUM(F24:F32)</f>
        <v>8561643.1900000013</v>
      </c>
      <c r="G23" s="14">
        <f t="shared" si="1"/>
        <v>16521397.409999996</v>
      </c>
      <c r="H23" s="19">
        <v>0</v>
      </c>
    </row>
    <row r="24" spans="1:8" x14ac:dyDescent="0.2">
      <c r="A24" s="20" t="s">
        <v>76</v>
      </c>
      <c r="B24" s="5">
        <v>10385062.529999999</v>
      </c>
      <c r="C24" s="5">
        <v>0</v>
      </c>
      <c r="D24" s="5">
        <f t="shared" si="0"/>
        <v>10385062.529999999</v>
      </c>
      <c r="E24" s="5">
        <v>4426126.42</v>
      </c>
      <c r="F24" s="5">
        <v>4426126.42</v>
      </c>
      <c r="G24" s="5">
        <f t="shared" si="1"/>
        <v>5958936.1099999994</v>
      </c>
      <c r="H24" s="9">
        <v>3100</v>
      </c>
    </row>
    <row r="25" spans="1:8" x14ac:dyDescent="0.2">
      <c r="A25" s="20" t="s">
        <v>77</v>
      </c>
      <c r="B25" s="5">
        <v>296164.46000000002</v>
      </c>
      <c r="C25" s="5">
        <v>0</v>
      </c>
      <c r="D25" s="5">
        <f t="shared" si="0"/>
        <v>296164.46000000002</v>
      </c>
      <c r="E25" s="5">
        <v>238822.5</v>
      </c>
      <c r="F25" s="5">
        <v>238822.5</v>
      </c>
      <c r="G25" s="5">
        <f t="shared" si="1"/>
        <v>57341.960000000021</v>
      </c>
      <c r="H25" s="9">
        <v>3200</v>
      </c>
    </row>
    <row r="26" spans="1:8" x14ac:dyDescent="0.2">
      <c r="A26" s="20" t="s">
        <v>78</v>
      </c>
      <c r="B26" s="5">
        <v>3565777.36</v>
      </c>
      <c r="C26" s="5">
        <v>0</v>
      </c>
      <c r="D26" s="5">
        <f t="shared" si="0"/>
        <v>3565777.36</v>
      </c>
      <c r="E26" s="5">
        <v>1610913.7</v>
      </c>
      <c r="F26" s="5">
        <v>1610913.7</v>
      </c>
      <c r="G26" s="5">
        <f t="shared" si="1"/>
        <v>1954863.66</v>
      </c>
      <c r="H26" s="9">
        <v>3300</v>
      </c>
    </row>
    <row r="27" spans="1:8" x14ac:dyDescent="0.2">
      <c r="A27" s="20" t="s">
        <v>79</v>
      </c>
      <c r="B27" s="5">
        <v>332500</v>
      </c>
      <c r="C27" s="5">
        <v>0</v>
      </c>
      <c r="D27" s="5">
        <f t="shared" si="0"/>
        <v>332500</v>
      </c>
      <c r="E27" s="5">
        <v>60433.66</v>
      </c>
      <c r="F27" s="5">
        <v>60433.66</v>
      </c>
      <c r="G27" s="5">
        <f t="shared" si="1"/>
        <v>272066.33999999997</v>
      </c>
      <c r="H27" s="9">
        <v>3400</v>
      </c>
    </row>
    <row r="28" spans="1:8" x14ac:dyDescent="0.2">
      <c r="A28" s="20" t="s">
        <v>80</v>
      </c>
      <c r="B28" s="5">
        <v>6006009.3799999999</v>
      </c>
      <c r="C28" s="5">
        <v>0</v>
      </c>
      <c r="D28" s="5">
        <f t="shared" si="0"/>
        <v>6006009.3799999999</v>
      </c>
      <c r="E28" s="5">
        <v>1037598.09</v>
      </c>
      <c r="F28" s="5">
        <v>1037598.09</v>
      </c>
      <c r="G28" s="5">
        <f t="shared" si="1"/>
        <v>4968411.29</v>
      </c>
      <c r="H28" s="9">
        <v>3500</v>
      </c>
    </row>
    <row r="29" spans="1:8" x14ac:dyDescent="0.2">
      <c r="A29" s="20" t="s">
        <v>81</v>
      </c>
      <c r="B29" s="5">
        <v>75593.22</v>
      </c>
      <c r="C29" s="5">
        <v>0</v>
      </c>
      <c r="D29" s="5">
        <f t="shared" si="0"/>
        <v>75593.22</v>
      </c>
      <c r="E29" s="5">
        <v>20000</v>
      </c>
      <c r="F29" s="5">
        <v>20000</v>
      </c>
      <c r="G29" s="5">
        <f t="shared" si="1"/>
        <v>55593.22</v>
      </c>
      <c r="H29" s="9">
        <v>3600</v>
      </c>
    </row>
    <row r="30" spans="1:8" x14ac:dyDescent="0.2">
      <c r="A30" s="20" t="s">
        <v>82</v>
      </c>
      <c r="B30" s="5">
        <v>90326.61</v>
      </c>
      <c r="C30" s="5">
        <v>0</v>
      </c>
      <c r="D30" s="5">
        <f t="shared" si="0"/>
        <v>90326.61</v>
      </c>
      <c r="E30" s="5">
        <v>25775.11</v>
      </c>
      <c r="F30" s="5">
        <v>25775.11</v>
      </c>
      <c r="G30" s="5">
        <f t="shared" si="1"/>
        <v>64551.5</v>
      </c>
      <c r="H30" s="9">
        <v>3700</v>
      </c>
    </row>
    <row r="31" spans="1:8" x14ac:dyDescent="0.2">
      <c r="A31" s="20" t="s">
        <v>83</v>
      </c>
      <c r="B31" s="5">
        <v>99840.52</v>
      </c>
      <c r="C31" s="5">
        <v>0</v>
      </c>
      <c r="D31" s="5">
        <f t="shared" si="0"/>
        <v>99840.52</v>
      </c>
      <c r="E31" s="5">
        <v>74046.710000000006</v>
      </c>
      <c r="F31" s="5">
        <v>74046.710000000006</v>
      </c>
      <c r="G31" s="5">
        <f t="shared" si="1"/>
        <v>25793.809999999998</v>
      </c>
      <c r="H31" s="9">
        <v>3800</v>
      </c>
    </row>
    <row r="32" spans="1:8" x14ac:dyDescent="0.2">
      <c r="A32" s="20" t="s">
        <v>18</v>
      </c>
      <c r="B32" s="5">
        <v>4231766.5199999996</v>
      </c>
      <c r="C32" s="5">
        <v>0</v>
      </c>
      <c r="D32" s="5">
        <f t="shared" si="0"/>
        <v>4231766.5199999996</v>
      </c>
      <c r="E32" s="5">
        <v>1067927</v>
      </c>
      <c r="F32" s="5">
        <v>1067927</v>
      </c>
      <c r="G32" s="5">
        <f t="shared" si="1"/>
        <v>3163839.5199999996</v>
      </c>
      <c r="H32" s="9">
        <v>3900</v>
      </c>
    </row>
    <row r="33" spans="1:8" x14ac:dyDescent="0.2">
      <c r="A33" s="18" t="s">
        <v>124</v>
      </c>
      <c r="B33" s="14">
        <f>SUM(B34:B42)</f>
        <v>409200</v>
      </c>
      <c r="C33" s="14">
        <f>SUM(C34:C42)</f>
        <v>0</v>
      </c>
      <c r="D33" s="14">
        <f t="shared" si="0"/>
        <v>409200</v>
      </c>
      <c r="E33" s="14">
        <f>SUM(E34:E42)</f>
        <v>56700</v>
      </c>
      <c r="F33" s="14">
        <f>SUM(F34:F42)</f>
        <v>56700</v>
      </c>
      <c r="G33" s="14">
        <f t="shared" si="1"/>
        <v>352500</v>
      </c>
      <c r="H33" s="19">
        <v>0</v>
      </c>
    </row>
    <row r="34" spans="1:8" x14ac:dyDescent="0.2">
      <c r="A34" s="20" t="s">
        <v>84</v>
      </c>
      <c r="B34" s="5">
        <v>25200</v>
      </c>
      <c r="C34" s="5">
        <v>0</v>
      </c>
      <c r="D34" s="5">
        <f t="shared" si="0"/>
        <v>25200</v>
      </c>
      <c r="E34" s="5">
        <v>12000</v>
      </c>
      <c r="F34" s="5">
        <v>12000</v>
      </c>
      <c r="G34" s="5">
        <f t="shared" si="1"/>
        <v>13200</v>
      </c>
      <c r="H34" s="9">
        <v>4100</v>
      </c>
    </row>
    <row r="35" spans="1:8" x14ac:dyDescent="0.2">
      <c r="A35" s="20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20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20" t="s">
        <v>87</v>
      </c>
      <c r="B37" s="5">
        <v>384000</v>
      </c>
      <c r="C37" s="5">
        <v>0</v>
      </c>
      <c r="D37" s="5">
        <f t="shared" si="0"/>
        <v>384000</v>
      </c>
      <c r="E37" s="5">
        <v>44700</v>
      </c>
      <c r="F37" s="5">
        <v>44700</v>
      </c>
      <c r="G37" s="5">
        <f t="shared" si="1"/>
        <v>339300</v>
      </c>
      <c r="H37" s="9">
        <v>4400</v>
      </c>
    </row>
    <row r="38" spans="1:8" x14ac:dyDescent="0.2">
      <c r="A38" s="20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20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20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20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20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8" t="s">
        <v>125</v>
      </c>
      <c r="B43" s="14">
        <f>SUM(B44:B52)</f>
        <v>4222061.37</v>
      </c>
      <c r="C43" s="14">
        <f>SUM(C44:C52)</f>
        <v>0</v>
      </c>
      <c r="D43" s="14">
        <f t="shared" si="0"/>
        <v>4222061.37</v>
      </c>
      <c r="E43" s="14">
        <f>SUM(E44:E52)</f>
        <v>1810855.6099999999</v>
      </c>
      <c r="F43" s="14">
        <f>SUM(F44:F52)</f>
        <v>1810855.6099999999</v>
      </c>
      <c r="G43" s="14">
        <f t="shared" si="1"/>
        <v>2411205.7600000002</v>
      </c>
      <c r="H43" s="19">
        <v>0</v>
      </c>
    </row>
    <row r="44" spans="1:8" x14ac:dyDescent="0.2">
      <c r="A44" s="4" t="s">
        <v>91</v>
      </c>
      <c r="B44" s="5">
        <v>986835.6</v>
      </c>
      <c r="C44" s="5">
        <v>0</v>
      </c>
      <c r="D44" s="5">
        <f t="shared" si="0"/>
        <v>986835.6</v>
      </c>
      <c r="E44" s="5">
        <v>486891.36</v>
      </c>
      <c r="F44" s="5">
        <v>486891.36</v>
      </c>
      <c r="G44" s="5">
        <f t="shared" si="1"/>
        <v>499944.24</v>
      </c>
      <c r="H44" s="9">
        <v>5100</v>
      </c>
    </row>
    <row r="45" spans="1:8" x14ac:dyDescent="0.2">
      <c r="A45" s="20" t="s">
        <v>92</v>
      </c>
      <c r="B45" s="5">
        <v>16123.08</v>
      </c>
      <c r="C45" s="5">
        <v>0</v>
      </c>
      <c r="D45" s="5">
        <f t="shared" si="0"/>
        <v>16123.08</v>
      </c>
      <c r="E45" s="5">
        <v>12068.1</v>
      </c>
      <c r="F45" s="5">
        <v>12068.1</v>
      </c>
      <c r="G45" s="5">
        <f t="shared" si="1"/>
        <v>4054.9799999999996</v>
      </c>
      <c r="H45" s="9">
        <v>5200</v>
      </c>
    </row>
    <row r="46" spans="1:8" x14ac:dyDescent="0.2">
      <c r="A46" s="20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20" t="s">
        <v>94</v>
      </c>
      <c r="B47" s="5">
        <v>930000</v>
      </c>
      <c r="C47" s="5">
        <v>0</v>
      </c>
      <c r="D47" s="5">
        <f t="shared" si="0"/>
        <v>930000</v>
      </c>
      <c r="E47" s="5">
        <v>787747.83999999997</v>
      </c>
      <c r="F47" s="5">
        <v>787747.83999999997</v>
      </c>
      <c r="G47" s="5">
        <f t="shared" si="1"/>
        <v>142252.16000000003</v>
      </c>
      <c r="H47" s="9">
        <v>5400</v>
      </c>
    </row>
    <row r="48" spans="1:8" x14ac:dyDescent="0.2">
      <c r="A48" s="20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20" t="s">
        <v>96</v>
      </c>
      <c r="B49" s="5">
        <v>2069102.69</v>
      </c>
      <c r="C49" s="5">
        <v>0</v>
      </c>
      <c r="D49" s="5">
        <f t="shared" si="0"/>
        <v>2069102.69</v>
      </c>
      <c r="E49" s="5">
        <v>524148.31</v>
      </c>
      <c r="F49" s="5">
        <v>524148.31</v>
      </c>
      <c r="G49" s="5">
        <f t="shared" si="1"/>
        <v>1544954.38</v>
      </c>
      <c r="H49" s="9">
        <v>5600</v>
      </c>
    </row>
    <row r="50" spans="1:8" x14ac:dyDescent="0.2">
      <c r="A50" s="20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20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20" t="s">
        <v>99</v>
      </c>
      <c r="B52" s="5">
        <v>220000</v>
      </c>
      <c r="C52" s="5">
        <v>0</v>
      </c>
      <c r="D52" s="5">
        <f t="shared" si="0"/>
        <v>220000</v>
      </c>
      <c r="E52" s="5">
        <v>0</v>
      </c>
      <c r="F52" s="5">
        <v>0</v>
      </c>
      <c r="G52" s="5">
        <f t="shared" si="1"/>
        <v>220000</v>
      </c>
      <c r="H52" s="9">
        <v>5900</v>
      </c>
    </row>
    <row r="53" spans="1:8" x14ac:dyDescent="0.2">
      <c r="A53" s="18" t="s">
        <v>60</v>
      </c>
      <c r="B53" s="14">
        <f>SUM(B54:B56)</f>
        <v>44155.9</v>
      </c>
      <c r="C53" s="14">
        <f>SUM(C54:C56)</f>
        <v>0</v>
      </c>
      <c r="D53" s="14">
        <f t="shared" si="0"/>
        <v>44155.9</v>
      </c>
      <c r="E53" s="14">
        <f>SUM(E54:E56)</f>
        <v>0</v>
      </c>
      <c r="F53" s="14">
        <f>SUM(F54:F56)</f>
        <v>0</v>
      </c>
      <c r="G53" s="14">
        <f t="shared" si="1"/>
        <v>44155.9</v>
      </c>
      <c r="H53" s="19">
        <v>0</v>
      </c>
    </row>
    <row r="54" spans="1:8" x14ac:dyDescent="0.2">
      <c r="A54" s="20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20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20" t="s">
        <v>102</v>
      </c>
      <c r="B56" s="5">
        <v>44155.9</v>
      </c>
      <c r="C56" s="5">
        <v>0</v>
      </c>
      <c r="D56" s="5">
        <f t="shared" si="0"/>
        <v>44155.9</v>
      </c>
      <c r="E56" s="5">
        <v>0</v>
      </c>
      <c r="F56" s="5">
        <v>0</v>
      </c>
      <c r="G56" s="5">
        <f t="shared" si="1"/>
        <v>44155.9</v>
      </c>
      <c r="H56" s="9">
        <v>6300</v>
      </c>
    </row>
    <row r="57" spans="1:8" x14ac:dyDescent="0.2">
      <c r="A57" s="18" t="s">
        <v>126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  <c r="H57" s="19">
        <v>0</v>
      </c>
    </row>
    <row r="58" spans="1:8" x14ac:dyDescent="0.2">
      <c r="A58" s="20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20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20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20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20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20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20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8" t="s">
        <v>127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  <c r="H65" s="19">
        <v>0</v>
      </c>
    </row>
    <row r="66" spans="1:8" x14ac:dyDescent="0.2">
      <c r="A66" s="20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20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20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8" t="s">
        <v>61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  <c r="H69" s="19">
        <v>0</v>
      </c>
    </row>
    <row r="70" spans="1:8" x14ac:dyDescent="0.2">
      <c r="A70" s="20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20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20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20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20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20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1" t="s">
        <v>116</v>
      </c>
      <c r="B76" s="15">
        <v>0</v>
      </c>
      <c r="C76" s="15">
        <v>0</v>
      </c>
      <c r="D76" s="15">
        <f t="shared" si="2"/>
        <v>0</v>
      </c>
      <c r="E76" s="15">
        <v>0</v>
      </c>
      <c r="F76" s="15">
        <v>0</v>
      </c>
      <c r="G76" s="15">
        <f t="shared" si="3"/>
        <v>0</v>
      </c>
      <c r="H76" s="9">
        <v>9900</v>
      </c>
    </row>
    <row r="77" spans="1:8" x14ac:dyDescent="0.2">
      <c r="A77" s="10" t="s">
        <v>50</v>
      </c>
      <c r="B77" s="16">
        <f t="shared" ref="B77:G77" si="4">SUM(B5+B13+B23+B33+B43+B53+B57+B65+B69)</f>
        <v>65795316.359999999</v>
      </c>
      <c r="C77" s="16">
        <f t="shared" si="4"/>
        <v>0</v>
      </c>
      <c r="D77" s="16">
        <f t="shared" si="4"/>
        <v>65795316.359999999</v>
      </c>
      <c r="E77" s="16">
        <f t="shared" si="4"/>
        <v>23467628.850000001</v>
      </c>
      <c r="F77" s="16">
        <f t="shared" si="4"/>
        <v>23472783.310000002</v>
      </c>
      <c r="G77" s="16">
        <f t="shared" si="4"/>
        <v>42327687.50999999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showGridLines="0" zoomScaleNormal="100" workbookViewId="0">
      <selection activeCell="A22" sqref="A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9" t="s">
        <v>130</v>
      </c>
      <c r="B1" s="27"/>
      <c r="C1" s="27"/>
      <c r="D1" s="27"/>
      <c r="E1" s="27"/>
      <c r="F1" s="27"/>
      <c r="G1" s="28"/>
    </row>
    <row r="2" spans="1:7" x14ac:dyDescent="0.2">
      <c r="A2" s="32"/>
      <c r="B2" s="29" t="s">
        <v>57</v>
      </c>
      <c r="C2" s="27"/>
      <c r="D2" s="27"/>
      <c r="E2" s="27"/>
      <c r="F2" s="28"/>
      <c r="G2" s="30" t="s">
        <v>56</v>
      </c>
    </row>
    <row r="3" spans="1:7" ht="24.95" customHeight="1" x14ac:dyDescent="0.2">
      <c r="A3" s="3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1"/>
    </row>
    <row r="4" spans="1:7" x14ac:dyDescent="0.2">
      <c r="A4" s="3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6" t="s">
        <v>0</v>
      </c>
      <c r="B5" s="5">
        <v>61529099.090000004</v>
      </c>
      <c r="C5" s="5">
        <v>0</v>
      </c>
      <c r="D5" s="5">
        <f>B5+C5</f>
        <v>61529099.090000004</v>
      </c>
      <c r="E5" s="5">
        <v>21656773.239999998</v>
      </c>
      <c r="F5" s="5">
        <v>21661927.699999999</v>
      </c>
      <c r="G5" s="5">
        <f>D5-E5</f>
        <v>39872325.850000009</v>
      </c>
    </row>
    <row r="6" spans="1:7" x14ac:dyDescent="0.2">
      <c r="A6" s="6" t="s">
        <v>1</v>
      </c>
      <c r="B6" s="5">
        <v>4266217.2699999996</v>
      </c>
      <c r="C6" s="5">
        <v>0</v>
      </c>
      <c r="D6" s="5">
        <f>B6+C6</f>
        <v>4266217.2699999996</v>
      </c>
      <c r="E6" s="5">
        <v>1810855.61</v>
      </c>
      <c r="F6" s="5">
        <v>1810855.61</v>
      </c>
      <c r="G6" s="5">
        <f>D6-E6</f>
        <v>2455361.6599999992</v>
      </c>
    </row>
    <row r="7" spans="1:7" x14ac:dyDescent="0.2">
      <c r="A7" s="6" t="s">
        <v>2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6" t="s">
        <v>39</v>
      </c>
      <c r="B8" s="5">
        <v>0</v>
      </c>
      <c r="C8" s="5">
        <v>0</v>
      </c>
      <c r="D8" s="5">
        <f>B8+C8</f>
        <v>0</v>
      </c>
      <c r="E8" s="5">
        <v>0</v>
      </c>
      <c r="F8" s="5">
        <v>0</v>
      </c>
      <c r="G8" s="5">
        <f>D8-E8</f>
        <v>0</v>
      </c>
    </row>
    <row r="9" spans="1:7" x14ac:dyDescent="0.2">
      <c r="A9" s="12" t="s">
        <v>36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0" t="s">
        <v>50</v>
      </c>
      <c r="B10" s="16">
        <f t="shared" ref="B10:G10" si="0">SUM(B5+B6+B7+B8+B9)</f>
        <v>65795316.359999999</v>
      </c>
      <c r="C10" s="16">
        <f t="shared" si="0"/>
        <v>0</v>
      </c>
      <c r="D10" s="16">
        <f t="shared" si="0"/>
        <v>65795316.359999999</v>
      </c>
      <c r="E10" s="16">
        <f t="shared" si="0"/>
        <v>23467628.849999998</v>
      </c>
      <c r="F10" s="16">
        <f t="shared" si="0"/>
        <v>23472783.309999999</v>
      </c>
      <c r="G10" s="16">
        <f t="shared" si="0"/>
        <v>42327687.510000005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"/>
  <sheetViews>
    <sheetView showGridLines="0" topLeftCell="A8" workbookViewId="0">
      <selection activeCell="A14" sqref="A14:J1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140</v>
      </c>
      <c r="B1" s="27"/>
      <c r="C1" s="27"/>
      <c r="D1" s="27"/>
      <c r="E1" s="27"/>
      <c r="F1" s="27"/>
      <c r="G1" s="28"/>
    </row>
    <row r="2" spans="1:7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7" ht="24.95" customHeight="1" x14ac:dyDescent="0.2">
      <c r="A3" s="3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1"/>
    </row>
    <row r="4" spans="1:7" x14ac:dyDescent="0.2">
      <c r="A4" s="3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2"/>
      <c r="B5" s="7"/>
      <c r="C5" s="7"/>
      <c r="D5" s="7"/>
      <c r="E5" s="7"/>
      <c r="F5" s="7"/>
      <c r="G5" s="7"/>
    </row>
    <row r="6" spans="1:7" x14ac:dyDescent="0.2">
      <c r="A6" s="23" t="s">
        <v>131</v>
      </c>
      <c r="B6" s="5">
        <v>3300216.13</v>
      </c>
      <c r="C6" s="5">
        <v>0</v>
      </c>
      <c r="D6" s="5">
        <f>B6+C6</f>
        <v>3300216.13</v>
      </c>
      <c r="E6" s="5">
        <v>1653056.35</v>
      </c>
      <c r="F6" s="5">
        <v>1654719.96</v>
      </c>
      <c r="G6" s="5">
        <f>D6-E6</f>
        <v>1647159.7799999998</v>
      </c>
    </row>
    <row r="7" spans="1:7" x14ac:dyDescent="0.2">
      <c r="A7" s="23" t="s">
        <v>132</v>
      </c>
      <c r="B7" s="5">
        <v>861860.11</v>
      </c>
      <c r="C7" s="5">
        <v>0</v>
      </c>
      <c r="D7" s="5">
        <f t="shared" ref="D7:D12" si="0">B7+C7</f>
        <v>861860.11</v>
      </c>
      <c r="E7" s="5">
        <v>384485.78</v>
      </c>
      <c r="F7" s="5">
        <v>385204.22</v>
      </c>
      <c r="G7" s="5">
        <f t="shared" ref="G7:G12" si="1">D7-E7</f>
        <v>477374.32999999996</v>
      </c>
    </row>
    <row r="8" spans="1:7" x14ac:dyDescent="0.2">
      <c r="A8" s="23" t="s">
        <v>133</v>
      </c>
      <c r="B8" s="5">
        <v>9317385.9600000009</v>
      </c>
      <c r="C8" s="5">
        <v>0</v>
      </c>
      <c r="D8" s="5">
        <f t="shared" si="0"/>
        <v>9317385.9600000009</v>
      </c>
      <c r="E8" s="5">
        <v>2861732.77</v>
      </c>
      <c r="F8" s="5">
        <v>2867146.56</v>
      </c>
      <c r="G8" s="5">
        <f t="shared" si="1"/>
        <v>6455653.1900000013</v>
      </c>
    </row>
    <row r="9" spans="1:7" x14ac:dyDescent="0.2">
      <c r="A9" s="23" t="s">
        <v>134</v>
      </c>
      <c r="B9" s="5">
        <v>11630640.539999999</v>
      </c>
      <c r="C9" s="5">
        <v>0</v>
      </c>
      <c r="D9" s="5">
        <f t="shared" si="0"/>
        <v>11630640.539999999</v>
      </c>
      <c r="E9" s="5">
        <v>3432063.12</v>
      </c>
      <c r="F9" s="5">
        <v>3440136.43</v>
      </c>
      <c r="G9" s="5">
        <f t="shared" si="1"/>
        <v>8198577.419999999</v>
      </c>
    </row>
    <row r="10" spans="1:7" x14ac:dyDescent="0.2">
      <c r="A10" s="23" t="s">
        <v>135</v>
      </c>
      <c r="B10" s="5">
        <v>3515975.43</v>
      </c>
      <c r="C10" s="5">
        <v>0</v>
      </c>
      <c r="D10" s="5">
        <f t="shared" si="0"/>
        <v>3515975.43</v>
      </c>
      <c r="E10" s="5">
        <v>1321173.68</v>
      </c>
      <c r="F10" s="5">
        <v>1324851.51</v>
      </c>
      <c r="G10" s="5">
        <f t="shared" si="1"/>
        <v>2194801.75</v>
      </c>
    </row>
    <row r="11" spans="1:7" x14ac:dyDescent="0.2">
      <c r="A11" s="23" t="s">
        <v>136</v>
      </c>
      <c r="B11" s="5">
        <v>9921330.5800000001</v>
      </c>
      <c r="C11" s="5">
        <v>0</v>
      </c>
      <c r="D11" s="5">
        <f t="shared" si="0"/>
        <v>9921330.5800000001</v>
      </c>
      <c r="E11" s="5">
        <v>3660795.92</v>
      </c>
      <c r="F11" s="5">
        <v>3672256.99</v>
      </c>
      <c r="G11" s="5">
        <f t="shared" si="1"/>
        <v>6260534.6600000001</v>
      </c>
    </row>
    <row r="12" spans="1:7" x14ac:dyDescent="0.2">
      <c r="A12" s="23" t="s">
        <v>137</v>
      </c>
      <c r="B12" s="5">
        <v>3536734.52</v>
      </c>
      <c r="C12" s="5">
        <v>0</v>
      </c>
      <c r="D12" s="5">
        <f t="shared" si="0"/>
        <v>3536734.52</v>
      </c>
      <c r="E12" s="5">
        <v>1397832.59</v>
      </c>
      <c r="F12" s="5">
        <v>1400081.54</v>
      </c>
      <c r="G12" s="5">
        <f t="shared" si="1"/>
        <v>2138901.9299999997</v>
      </c>
    </row>
    <row r="13" spans="1:7" x14ac:dyDescent="0.2">
      <c r="A13" s="23" t="s">
        <v>138</v>
      </c>
      <c r="B13" s="5">
        <v>19233070.530000001</v>
      </c>
      <c r="C13" s="5">
        <v>0</v>
      </c>
      <c r="D13" s="5">
        <f t="shared" ref="D13" si="2">B13+C13</f>
        <v>19233070.530000001</v>
      </c>
      <c r="E13" s="5">
        <v>7412309.1799999997</v>
      </c>
      <c r="F13" s="5">
        <v>7420274.0700000003</v>
      </c>
      <c r="G13" s="5">
        <f t="shared" ref="G13" si="3">D13-E13</f>
        <v>11820761.350000001</v>
      </c>
    </row>
    <row r="14" spans="1:7" x14ac:dyDescent="0.2">
      <c r="A14" s="23" t="s">
        <v>139</v>
      </c>
      <c r="B14" s="5">
        <v>4478102.5599999996</v>
      </c>
      <c r="C14" s="5">
        <v>0</v>
      </c>
      <c r="D14" s="5">
        <f t="shared" ref="D14" si="4">B14+C14</f>
        <v>4478102.5599999996</v>
      </c>
      <c r="E14" s="5">
        <v>1344179.46</v>
      </c>
      <c r="F14" s="5">
        <v>1308112.03</v>
      </c>
      <c r="G14" s="5">
        <f t="shared" ref="G14" si="5">D14-E14</f>
        <v>3133923.0999999996</v>
      </c>
    </row>
    <row r="15" spans="1:7" x14ac:dyDescent="0.2">
      <c r="A15" s="23"/>
      <c r="B15" s="5"/>
      <c r="C15" s="5"/>
      <c r="D15" s="5"/>
      <c r="E15" s="5"/>
      <c r="F15" s="5"/>
      <c r="G15" s="5"/>
    </row>
    <row r="16" spans="1:7" x14ac:dyDescent="0.2">
      <c r="A16" s="11" t="s">
        <v>50</v>
      </c>
      <c r="B16" s="17">
        <f t="shared" ref="B16:G16" si="6">SUM(B6:B15)</f>
        <v>65795316.360000007</v>
      </c>
      <c r="C16" s="17">
        <f t="shared" si="6"/>
        <v>0</v>
      </c>
      <c r="D16" s="17">
        <f t="shared" si="6"/>
        <v>65795316.360000007</v>
      </c>
      <c r="E16" s="17">
        <f t="shared" si="6"/>
        <v>23467628.850000001</v>
      </c>
      <c r="F16" s="17">
        <f t="shared" si="6"/>
        <v>23472783.310000002</v>
      </c>
      <c r="G16" s="17">
        <f t="shared" si="6"/>
        <v>42327687.509999998</v>
      </c>
    </row>
    <row r="19" spans="1:7" ht="45" customHeight="1" x14ac:dyDescent="0.2">
      <c r="A19" s="29" t="s">
        <v>141</v>
      </c>
      <c r="B19" s="27"/>
      <c r="C19" s="27"/>
      <c r="D19" s="27"/>
      <c r="E19" s="27"/>
      <c r="F19" s="27"/>
      <c r="G19" s="28"/>
    </row>
    <row r="20" spans="1:7" x14ac:dyDescent="0.2">
      <c r="A20" s="32" t="s">
        <v>51</v>
      </c>
      <c r="B20" s="29" t="s">
        <v>57</v>
      </c>
      <c r="C20" s="27"/>
      <c r="D20" s="27"/>
      <c r="E20" s="27"/>
      <c r="F20" s="28"/>
      <c r="G20" s="30" t="s">
        <v>56</v>
      </c>
    </row>
    <row r="21" spans="1:7" ht="22.5" x14ac:dyDescent="0.2">
      <c r="A21" s="33"/>
      <c r="B21" s="2" t="s">
        <v>52</v>
      </c>
      <c r="C21" s="2" t="s">
        <v>117</v>
      </c>
      <c r="D21" s="2" t="s">
        <v>53</v>
      </c>
      <c r="E21" s="2" t="s">
        <v>54</v>
      </c>
      <c r="F21" s="2" t="s">
        <v>55</v>
      </c>
      <c r="G21" s="31"/>
    </row>
    <row r="22" spans="1:7" x14ac:dyDescent="0.2">
      <c r="A22" s="34"/>
      <c r="B22" s="3">
        <v>1</v>
      </c>
      <c r="C22" s="3">
        <v>2</v>
      </c>
      <c r="D22" s="3" t="s">
        <v>118</v>
      </c>
      <c r="E22" s="3">
        <v>4</v>
      </c>
      <c r="F22" s="3">
        <v>5</v>
      </c>
      <c r="G22" s="3" t="s">
        <v>119</v>
      </c>
    </row>
    <row r="23" spans="1:7" x14ac:dyDescent="0.2">
      <c r="A23" s="24" t="s">
        <v>8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>D23-E23</f>
        <v>0</v>
      </c>
    </row>
    <row r="24" spans="1:7" x14ac:dyDescent="0.2">
      <c r="A24" s="24" t="s">
        <v>9</v>
      </c>
      <c r="B24" s="5">
        <v>0</v>
      </c>
      <c r="C24" s="5">
        <v>0</v>
      </c>
      <c r="D24" s="5">
        <f t="shared" ref="D24:D26" si="7">B24+C24</f>
        <v>0</v>
      </c>
      <c r="E24" s="5">
        <v>0</v>
      </c>
      <c r="F24" s="5">
        <v>0</v>
      </c>
      <c r="G24" s="5">
        <f t="shared" ref="G24:G26" si="8">D24-E24</f>
        <v>0</v>
      </c>
    </row>
    <row r="25" spans="1:7" x14ac:dyDescent="0.2">
      <c r="A25" s="24" t="s">
        <v>10</v>
      </c>
      <c r="B25" s="5">
        <v>0</v>
      </c>
      <c r="C25" s="5">
        <v>0</v>
      </c>
      <c r="D25" s="5">
        <f t="shared" si="7"/>
        <v>0</v>
      </c>
      <c r="E25" s="5">
        <v>0</v>
      </c>
      <c r="F25" s="5">
        <v>0</v>
      </c>
      <c r="G25" s="5">
        <f t="shared" si="8"/>
        <v>0</v>
      </c>
    </row>
    <row r="26" spans="1:7" x14ac:dyDescent="0.2">
      <c r="A26" s="24" t="s">
        <v>121</v>
      </c>
      <c r="B26" s="5">
        <v>0</v>
      </c>
      <c r="C26" s="5">
        <v>0</v>
      </c>
      <c r="D26" s="5">
        <f t="shared" si="7"/>
        <v>0</v>
      </c>
      <c r="E26" s="5">
        <v>0</v>
      </c>
      <c r="F26" s="5">
        <v>0</v>
      </c>
      <c r="G26" s="5">
        <f t="shared" si="8"/>
        <v>0</v>
      </c>
    </row>
    <row r="27" spans="1:7" x14ac:dyDescent="0.2">
      <c r="A27" s="11" t="s">
        <v>50</v>
      </c>
      <c r="B27" s="17">
        <f t="shared" ref="B27:G27" si="9">SUM(B23:B26)</f>
        <v>0</v>
      </c>
      <c r="C27" s="17">
        <f t="shared" si="9"/>
        <v>0</v>
      </c>
      <c r="D27" s="17">
        <f t="shared" si="9"/>
        <v>0</v>
      </c>
      <c r="E27" s="17">
        <f t="shared" si="9"/>
        <v>0</v>
      </c>
      <c r="F27" s="17">
        <f t="shared" si="9"/>
        <v>0</v>
      </c>
      <c r="G27" s="17">
        <f t="shared" si="9"/>
        <v>0</v>
      </c>
    </row>
    <row r="30" spans="1:7" ht="45" customHeight="1" x14ac:dyDescent="0.2">
      <c r="A30" s="29" t="s">
        <v>142</v>
      </c>
      <c r="B30" s="27"/>
      <c r="C30" s="27"/>
      <c r="D30" s="27"/>
      <c r="E30" s="27"/>
      <c r="F30" s="27"/>
      <c r="G30" s="28"/>
    </row>
    <row r="31" spans="1:7" x14ac:dyDescent="0.2">
      <c r="A31" s="32" t="s">
        <v>51</v>
      </c>
      <c r="B31" s="29" t="s">
        <v>57</v>
      </c>
      <c r="C31" s="27"/>
      <c r="D31" s="27"/>
      <c r="E31" s="27"/>
      <c r="F31" s="28"/>
      <c r="G31" s="30" t="s">
        <v>56</v>
      </c>
    </row>
    <row r="32" spans="1:7" ht="22.5" x14ac:dyDescent="0.2">
      <c r="A32" s="33"/>
      <c r="B32" s="2" t="s">
        <v>52</v>
      </c>
      <c r="C32" s="2" t="s">
        <v>117</v>
      </c>
      <c r="D32" s="2" t="s">
        <v>53</v>
      </c>
      <c r="E32" s="2" t="s">
        <v>54</v>
      </c>
      <c r="F32" s="2" t="s">
        <v>55</v>
      </c>
      <c r="G32" s="31"/>
    </row>
    <row r="33" spans="1:7" x14ac:dyDescent="0.2">
      <c r="A33" s="34"/>
      <c r="B33" s="3">
        <v>1</v>
      </c>
      <c r="C33" s="3">
        <v>2</v>
      </c>
      <c r="D33" s="3" t="s">
        <v>118</v>
      </c>
      <c r="E33" s="3">
        <v>4</v>
      </c>
      <c r="F33" s="3">
        <v>5</v>
      </c>
      <c r="G33" s="3" t="s">
        <v>119</v>
      </c>
    </row>
    <row r="34" spans="1:7" x14ac:dyDescent="0.2">
      <c r="A34" s="25" t="s">
        <v>12</v>
      </c>
      <c r="B34" s="5">
        <v>65795316.359999999</v>
      </c>
      <c r="C34" s="5">
        <v>0</v>
      </c>
      <c r="D34" s="5">
        <f t="shared" ref="D34:D40" si="10">B34+C34</f>
        <v>65795316.359999999</v>
      </c>
      <c r="E34" s="5">
        <v>23467628.850000001</v>
      </c>
      <c r="F34" s="5">
        <v>23472783.309999999</v>
      </c>
      <c r="G34" s="5">
        <f t="shared" ref="G34:G40" si="11">D34-E34</f>
        <v>42327687.509999998</v>
      </c>
    </row>
    <row r="35" spans="1:7" x14ac:dyDescent="0.2">
      <c r="A35" s="25" t="s">
        <v>11</v>
      </c>
      <c r="B35" s="5">
        <v>0</v>
      </c>
      <c r="C35" s="5">
        <v>0</v>
      </c>
      <c r="D35" s="5">
        <f t="shared" si="10"/>
        <v>0</v>
      </c>
      <c r="E35" s="5">
        <v>0</v>
      </c>
      <c r="F35" s="5">
        <v>0</v>
      </c>
      <c r="G35" s="5">
        <f t="shared" si="11"/>
        <v>0</v>
      </c>
    </row>
    <row r="36" spans="1:7" x14ac:dyDescent="0.2">
      <c r="A36" s="25" t="s">
        <v>13</v>
      </c>
      <c r="B36" s="5">
        <v>0</v>
      </c>
      <c r="C36" s="5">
        <v>0</v>
      </c>
      <c r="D36" s="5">
        <f t="shared" si="10"/>
        <v>0</v>
      </c>
      <c r="E36" s="5">
        <v>0</v>
      </c>
      <c r="F36" s="5">
        <v>0</v>
      </c>
      <c r="G36" s="5">
        <f t="shared" si="11"/>
        <v>0</v>
      </c>
    </row>
    <row r="37" spans="1:7" x14ac:dyDescent="0.2">
      <c r="A37" s="25" t="s">
        <v>25</v>
      </c>
      <c r="B37" s="5">
        <v>0</v>
      </c>
      <c r="C37" s="5">
        <v>0</v>
      </c>
      <c r="D37" s="5">
        <f t="shared" si="10"/>
        <v>0</v>
      </c>
      <c r="E37" s="5">
        <v>0</v>
      </c>
      <c r="F37" s="5">
        <v>0</v>
      </c>
      <c r="G37" s="5">
        <f t="shared" si="11"/>
        <v>0</v>
      </c>
    </row>
    <row r="38" spans="1:7" ht="11.25" customHeight="1" x14ac:dyDescent="0.2">
      <c r="A38" s="25" t="s">
        <v>26</v>
      </c>
      <c r="B38" s="5">
        <v>0</v>
      </c>
      <c r="C38" s="5">
        <v>0</v>
      </c>
      <c r="D38" s="5">
        <f t="shared" si="10"/>
        <v>0</v>
      </c>
      <c r="E38" s="5">
        <v>0</v>
      </c>
      <c r="F38" s="5">
        <v>0</v>
      </c>
      <c r="G38" s="5">
        <f t="shared" si="11"/>
        <v>0</v>
      </c>
    </row>
    <row r="39" spans="1:7" x14ac:dyDescent="0.2">
      <c r="A39" s="25" t="s">
        <v>128</v>
      </c>
      <c r="B39" s="5">
        <v>0</v>
      </c>
      <c r="C39" s="5">
        <v>0</v>
      </c>
      <c r="D39" s="5">
        <f t="shared" si="10"/>
        <v>0</v>
      </c>
      <c r="E39" s="5">
        <v>0</v>
      </c>
      <c r="F39" s="5">
        <v>0</v>
      </c>
      <c r="G39" s="5">
        <f t="shared" si="11"/>
        <v>0</v>
      </c>
    </row>
    <row r="40" spans="1:7" x14ac:dyDescent="0.2">
      <c r="A40" s="25" t="s">
        <v>14</v>
      </c>
      <c r="B40" s="5">
        <v>0</v>
      </c>
      <c r="C40" s="5">
        <v>0</v>
      </c>
      <c r="D40" s="5">
        <f t="shared" si="10"/>
        <v>0</v>
      </c>
      <c r="E40" s="5">
        <v>0</v>
      </c>
      <c r="F40" s="5">
        <v>0</v>
      </c>
      <c r="G40" s="5">
        <f t="shared" si="11"/>
        <v>0</v>
      </c>
    </row>
    <row r="41" spans="1:7" x14ac:dyDescent="0.2">
      <c r="A41" s="11" t="s">
        <v>50</v>
      </c>
      <c r="B41" s="17">
        <f t="shared" ref="B41:G41" si="12">SUM(B34:B40)</f>
        <v>65795316.359999999</v>
      </c>
      <c r="C41" s="17">
        <f t="shared" si="12"/>
        <v>0</v>
      </c>
      <c r="D41" s="17">
        <f t="shared" si="12"/>
        <v>65795316.359999999</v>
      </c>
      <c r="E41" s="17">
        <f t="shared" si="12"/>
        <v>23467628.850000001</v>
      </c>
      <c r="F41" s="17">
        <f t="shared" si="12"/>
        <v>23472783.309999999</v>
      </c>
      <c r="G41" s="17">
        <f t="shared" si="12"/>
        <v>42327687.509999998</v>
      </c>
    </row>
    <row r="43" spans="1:7" x14ac:dyDescent="0.2">
      <c r="A43" s="1" t="s">
        <v>120</v>
      </c>
    </row>
  </sheetData>
  <sheetProtection formatCells="0" formatColumns="0" formatRows="0" insertRows="0" deleteRows="0" autoFilter="0"/>
  <mergeCells count="12">
    <mergeCell ref="B31:F31"/>
    <mergeCell ref="G31:G32"/>
    <mergeCell ref="B20:F20"/>
    <mergeCell ref="G20:G21"/>
    <mergeCell ref="A30:G30"/>
    <mergeCell ref="A20:A22"/>
    <mergeCell ref="A31:A33"/>
    <mergeCell ref="B2:F2"/>
    <mergeCell ref="G2:G3"/>
    <mergeCell ref="A1:G1"/>
    <mergeCell ref="A19:G19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tabSelected="1" workbookViewId="0">
      <selection activeCell="A40" sqref="A4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9" t="s">
        <v>143</v>
      </c>
      <c r="B1" s="27"/>
      <c r="C1" s="27"/>
      <c r="D1" s="27"/>
      <c r="E1" s="27"/>
      <c r="F1" s="27"/>
      <c r="G1" s="28"/>
    </row>
    <row r="2" spans="1:7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7" ht="24.95" customHeight="1" x14ac:dyDescent="0.2">
      <c r="A3" s="33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1"/>
    </row>
    <row r="4" spans="1:7" x14ac:dyDescent="0.2">
      <c r="A4" s="3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8" t="s">
        <v>15</v>
      </c>
      <c r="B5" s="14">
        <f t="shared" ref="B5:G5" si="0">SUM(B6:B13)</f>
        <v>861860.11</v>
      </c>
      <c r="C5" s="14">
        <f t="shared" si="0"/>
        <v>0</v>
      </c>
      <c r="D5" s="14">
        <f t="shared" si="0"/>
        <v>861860.11</v>
      </c>
      <c r="E5" s="14">
        <f t="shared" si="0"/>
        <v>384485.78</v>
      </c>
      <c r="F5" s="14">
        <f t="shared" si="0"/>
        <v>385204.22</v>
      </c>
      <c r="G5" s="14">
        <f t="shared" si="0"/>
        <v>477374.32999999996</v>
      </c>
    </row>
    <row r="6" spans="1:7" x14ac:dyDescent="0.2">
      <c r="A6" s="26" t="s">
        <v>40</v>
      </c>
      <c r="B6" s="5">
        <v>0</v>
      </c>
      <c r="C6" s="5">
        <v>0</v>
      </c>
      <c r="D6" s="5">
        <f>B6+C6</f>
        <v>0</v>
      </c>
      <c r="E6" s="5">
        <v>0</v>
      </c>
      <c r="F6" s="5">
        <v>0</v>
      </c>
      <c r="G6" s="5">
        <f>D6-E6</f>
        <v>0</v>
      </c>
    </row>
    <row r="7" spans="1:7" x14ac:dyDescent="0.2">
      <c r="A7" s="26" t="s">
        <v>16</v>
      </c>
      <c r="B7" s="5">
        <v>0</v>
      </c>
      <c r="C7" s="5">
        <v>0</v>
      </c>
      <c r="D7" s="5">
        <f t="shared" ref="D7:D13" si="1">B7+C7</f>
        <v>0</v>
      </c>
      <c r="E7" s="5">
        <v>0</v>
      </c>
      <c r="F7" s="5">
        <v>0</v>
      </c>
      <c r="G7" s="5">
        <f t="shared" ref="G7:G13" si="2">D7-E7</f>
        <v>0</v>
      </c>
    </row>
    <row r="8" spans="1:7" x14ac:dyDescent="0.2">
      <c r="A8" s="26" t="s">
        <v>122</v>
      </c>
      <c r="B8" s="5">
        <v>0</v>
      </c>
      <c r="C8" s="5">
        <v>0</v>
      </c>
      <c r="D8" s="5">
        <f t="shared" si="1"/>
        <v>0</v>
      </c>
      <c r="E8" s="5">
        <v>0</v>
      </c>
      <c r="F8" s="5">
        <v>0</v>
      </c>
      <c r="G8" s="5">
        <f t="shared" si="2"/>
        <v>0</v>
      </c>
    </row>
    <row r="9" spans="1:7" x14ac:dyDescent="0.2">
      <c r="A9" s="26" t="s">
        <v>3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6" t="s">
        <v>22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6" t="s">
        <v>17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6" t="s">
        <v>41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6" t="s">
        <v>18</v>
      </c>
      <c r="B13" s="5">
        <v>861860.11</v>
      </c>
      <c r="C13" s="5">
        <v>0</v>
      </c>
      <c r="D13" s="5">
        <f t="shared" si="1"/>
        <v>861860.11</v>
      </c>
      <c r="E13" s="5">
        <v>384485.78</v>
      </c>
      <c r="F13" s="5">
        <v>385204.22</v>
      </c>
      <c r="G13" s="5">
        <f t="shared" si="2"/>
        <v>477374.32999999996</v>
      </c>
    </row>
    <row r="14" spans="1:7" x14ac:dyDescent="0.2">
      <c r="A14" s="8" t="s">
        <v>19</v>
      </c>
      <c r="B14" s="14">
        <f t="shared" ref="B14:G14" si="3">SUM(B15:B21)</f>
        <v>64933456.25</v>
      </c>
      <c r="C14" s="14">
        <f t="shared" si="3"/>
        <v>0</v>
      </c>
      <c r="D14" s="14">
        <f t="shared" si="3"/>
        <v>64933456.25</v>
      </c>
      <c r="E14" s="14">
        <f t="shared" si="3"/>
        <v>23083143.07</v>
      </c>
      <c r="F14" s="14">
        <f t="shared" si="3"/>
        <v>23087579.09</v>
      </c>
      <c r="G14" s="14">
        <f t="shared" si="3"/>
        <v>41850313.180000007</v>
      </c>
    </row>
    <row r="15" spans="1:7" x14ac:dyDescent="0.2">
      <c r="A15" s="26" t="s">
        <v>42</v>
      </c>
      <c r="B15" s="5">
        <v>38647675.770000003</v>
      </c>
      <c r="C15" s="5">
        <v>0</v>
      </c>
      <c r="D15" s="5">
        <f>B15+C15</f>
        <v>38647675.770000003</v>
      </c>
      <c r="E15" s="5">
        <v>12951827.619999999</v>
      </c>
      <c r="F15" s="5">
        <v>12942371.970000001</v>
      </c>
      <c r="G15" s="5">
        <f t="shared" ref="G15:G21" si="4">D15-E15</f>
        <v>25695848.150000006</v>
      </c>
    </row>
    <row r="16" spans="1:7" x14ac:dyDescent="0.2">
      <c r="A16" s="26" t="s">
        <v>27</v>
      </c>
      <c r="B16" s="5">
        <v>26285780.48</v>
      </c>
      <c r="C16" s="5">
        <v>0</v>
      </c>
      <c r="D16" s="5">
        <f t="shared" ref="D16:D21" si="5">B16+C16</f>
        <v>26285780.48</v>
      </c>
      <c r="E16" s="5">
        <v>10131315.449999999</v>
      </c>
      <c r="F16" s="5">
        <v>10145207.119999999</v>
      </c>
      <c r="G16" s="5">
        <f t="shared" si="4"/>
        <v>16154465.030000001</v>
      </c>
    </row>
    <row r="17" spans="1:7" x14ac:dyDescent="0.2">
      <c r="A17" s="26" t="s">
        <v>20</v>
      </c>
      <c r="B17" s="5">
        <v>0</v>
      </c>
      <c r="C17" s="5">
        <v>0</v>
      </c>
      <c r="D17" s="5">
        <f t="shared" si="5"/>
        <v>0</v>
      </c>
      <c r="E17" s="5">
        <v>0</v>
      </c>
      <c r="F17" s="5">
        <v>0</v>
      </c>
      <c r="G17" s="5">
        <f t="shared" si="4"/>
        <v>0</v>
      </c>
    </row>
    <row r="18" spans="1:7" x14ac:dyDescent="0.2">
      <c r="A18" s="26" t="s">
        <v>43</v>
      </c>
      <c r="B18" s="5">
        <v>0</v>
      </c>
      <c r="C18" s="5">
        <v>0</v>
      </c>
      <c r="D18" s="5">
        <f t="shared" si="5"/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6" t="s">
        <v>44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6" t="s">
        <v>45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6" t="s">
        <v>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8" t="s">
        <v>46</v>
      </c>
      <c r="B22" s="14">
        <f t="shared" ref="B22:G22" si="6">SUM(B23:B31)</f>
        <v>0</v>
      </c>
      <c r="C22" s="14">
        <f t="shared" si="6"/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</row>
    <row r="23" spans="1:7" x14ac:dyDescent="0.2">
      <c r="A23" s="26" t="s">
        <v>28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 t="shared" ref="G23:G31" si="7">D23-E23</f>
        <v>0</v>
      </c>
    </row>
    <row r="24" spans="1:7" x14ac:dyDescent="0.2">
      <c r="A24" s="26" t="s">
        <v>23</v>
      </c>
      <c r="B24" s="5">
        <v>0</v>
      </c>
      <c r="C24" s="5">
        <v>0</v>
      </c>
      <c r="D24" s="5">
        <f t="shared" ref="D24:D31" si="8">B24+C24</f>
        <v>0</v>
      </c>
      <c r="E24" s="5">
        <v>0</v>
      </c>
      <c r="F24" s="5">
        <v>0</v>
      </c>
      <c r="G24" s="5">
        <f t="shared" si="7"/>
        <v>0</v>
      </c>
    </row>
    <row r="25" spans="1:7" x14ac:dyDescent="0.2">
      <c r="A25" s="26" t="s">
        <v>29</v>
      </c>
      <c r="B25" s="5">
        <v>0</v>
      </c>
      <c r="C25" s="5">
        <v>0</v>
      </c>
      <c r="D25" s="5">
        <f t="shared" si="8"/>
        <v>0</v>
      </c>
      <c r="E25" s="5">
        <v>0</v>
      </c>
      <c r="F25" s="5">
        <v>0</v>
      </c>
      <c r="G25" s="5">
        <f t="shared" si="7"/>
        <v>0</v>
      </c>
    </row>
    <row r="26" spans="1:7" x14ac:dyDescent="0.2">
      <c r="A26" s="26" t="s">
        <v>47</v>
      </c>
      <c r="B26" s="5">
        <v>0</v>
      </c>
      <c r="C26" s="5">
        <v>0</v>
      </c>
      <c r="D26" s="5">
        <f t="shared" si="8"/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26" t="s">
        <v>21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6" t="s">
        <v>5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6" t="s">
        <v>6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6" t="s">
        <v>48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6" t="s">
        <v>30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8" t="s">
        <v>31</v>
      </c>
      <c r="B32" s="14">
        <f t="shared" ref="B32:G32" si="9">SUM(B33:B36)</f>
        <v>0</v>
      </c>
      <c r="C32" s="14">
        <f t="shared" si="9"/>
        <v>0</v>
      </c>
      <c r="D32" s="14">
        <f t="shared" si="9"/>
        <v>0</v>
      </c>
      <c r="E32" s="14">
        <f t="shared" si="9"/>
        <v>0</v>
      </c>
      <c r="F32" s="14">
        <f t="shared" si="9"/>
        <v>0</v>
      </c>
      <c r="G32" s="14">
        <f t="shared" si="9"/>
        <v>0</v>
      </c>
    </row>
    <row r="33" spans="1:7" x14ac:dyDescent="0.2">
      <c r="A33" s="26" t="s">
        <v>49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 t="shared" ref="G33:G36" si="10">D33-E33</f>
        <v>0</v>
      </c>
    </row>
    <row r="34" spans="1:7" ht="11.25" customHeight="1" x14ac:dyDescent="0.2">
      <c r="A34" s="26" t="s">
        <v>24</v>
      </c>
      <c r="B34" s="5">
        <v>0</v>
      </c>
      <c r="C34" s="5">
        <v>0</v>
      </c>
      <c r="D34" s="5">
        <f t="shared" ref="D34:D36" si="11">B34+C34</f>
        <v>0</v>
      </c>
      <c r="E34" s="5">
        <v>0</v>
      </c>
      <c r="F34" s="5">
        <v>0</v>
      </c>
      <c r="G34" s="5">
        <f t="shared" si="10"/>
        <v>0</v>
      </c>
    </row>
    <row r="35" spans="1:7" x14ac:dyDescent="0.2">
      <c r="A35" s="26" t="s">
        <v>32</v>
      </c>
      <c r="B35" s="5">
        <v>0</v>
      </c>
      <c r="C35" s="5">
        <v>0</v>
      </c>
      <c r="D35" s="5">
        <f t="shared" si="11"/>
        <v>0</v>
      </c>
      <c r="E35" s="5">
        <v>0</v>
      </c>
      <c r="F35" s="5">
        <v>0</v>
      </c>
      <c r="G35" s="5">
        <f t="shared" si="10"/>
        <v>0</v>
      </c>
    </row>
    <row r="36" spans="1:7" x14ac:dyDescent="0.2">
      <c r="A36" s="26" t="s">
        <v>7</v>
      </c>
      <c r="B36" s="5">
        <v>0</v>
      </c>
      <c r="C36" s="5">
        <v>0</v>
      </c>
      <c r="D36" s="5">
        <f t="shared" si="11"/>
        <v>0</v>
      </c>
      <c r="E36" s="5">
        <v>0</v>
      </c>
      <c r="F36" s="5">
        <v>0</v>
      </c>
      <c r="G36" s="5">
        <f t="shared" si="10"/>
        <v>0</v>
      </c>
    </row>
    <row r="37" spans="1:7" x14ac:dyDescent="0.2">
      <c r="A37" s="11" t="s">
        <v>50</v>
      </c>
      <c r="B37" s="17">
        <f t="shared" ref="B37:G37" si="12">SUM(B32+B22+B14+B5)</f>
        <v>65795316.359999999</v>
      </c>
      <c r="C37" s="17">
        <f t="shared" si="12"/>
        <v>0</v>
      </c>
      <c r="D37" s="17">
        <f t="shared" si="12"/>
        <v>65795316.359999999</v>
      </c>
      <c r="E37" s="17">
        <f t="shared" si="12"/>
        <v>23467628.850000001</v>
      </c>
      <c r="F37" s="17">
        <f t="shared" si="12"/>
        <v>23472783.309999999</v>
      </c>
      <c r="G37" s="17">
        <f t="shared" si="12"/>
        <v>42327687.510000005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2018-07-14T22:21:14Z</cp:lastPrinted>
  <dcterms:created xsi:type="dcterms:W3CDTF">2014-02-10T03:37:14Z</dcterms:created>
  <dcterms:modified xsi:type="dcterms:W3CDTF">2023-07-29T00:29:32Z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