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8_{BFD7E6DD-DE1A-4A80-8E3E-1B2652C90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/>
  <c r="G9" i="1"/>
  <c r="K34" i="1" l="1"/>
  <c r="J34" i="1"/>
  <c r="I34" i="1"/>
  <c r="H34" i="1"/>
  <c r="G34" i="1"/>
  <c r="K26" i="1"/>
  <c r="J26" i="1"/>
  <c r="I26" i="1"/>
  <c r="H26" i="1"/>
  <c r="G26" i="1"/>
  <c r="M34" i="1" l="1"/>
  <c r="M31" i="1"/>
  <c r="M26" i="1"/>
  <c r="M9" i="1"/>
  <c r="K36" i="1"/>
  <c r="I36" i="1"/>
  <c r="H36" i="1"/>
  <c r="J36" i="1"/>
  <c r="G36" i="1"/>
  <c r="L34" i="1"/>
  <c r="L31" i="1"/>
  <c r="L26" i="1"/>
  <c r="L9" i="1"/>
  <c r="L36" i="1" l="1"/>
  <c r="M36" i="1"/>
</calcChain>
</file>

<file path=xl/sharedStrings.xml><?xml version="1.0" encoding="utf-8"?>
<sst xmlns="http://schemas.openxmlformats.org/spreadsheetml/2006/main" count="55" uniqueCount="45">
  <si>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</si>
  <si>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</si>
  <si>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</si>
  <si>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</si>
  <si>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</si>
  <si>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</si>
  <si>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</si>
  <si>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</si>
  <si>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</si>
  <si>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</si>
  <si>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</si>
  <si>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</si>
  <si>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</si>
  <si>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</si>
  <si>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</si>
  <si>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</si>
  <si>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</si>
  <si>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</si>
  <si>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</si>
  <si>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</si>
  <si>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</si>
  <si>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</si>
  <si>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</si>
  <si>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</si>
  <si>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</si>
  <si>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</si>
  <si>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</si>
  <si>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</si>
  <si>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</si>
  <si>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</si>
  <si>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</si>
  <si>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</si>
  <si>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</si>
  <si>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</si>
  <si>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E0003</t>
  </si>
  <si>
    <t>COMERCIALIZACION</t>
  </si>
  <si>
    <t>Muebles de oficina y estantería</t>
  </si>
  <si>
    <t>Otros equipos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</si>
  <si>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</si>
  <si>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</si>
  <si>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</si>
  <si>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</si>
  <si>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</si>
  <si>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</si>
  <si>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PROGRAGAMAS Y PROYECTOS DE INVERSIÓN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</si>
</sst>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topLeftCell="A17" workbookViewId="0">
      <selection activeCell="A32" sqref="A32:M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650000</v>
      </c>
      <c r="H9" s="36">
        <v>650000</v>
      </c>
      <c r="I9" s="36">
        <v>650000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261250</v>
      </c>
      <c r="H10" s="36">
        <v>261250</v>
      </c>
      <c r="I10" s="36">
        <v>261250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62700</v>
      </c>
      <c r="H11" s="36">
        <v>62700</v>
      </c>
      <c r="I11" s="36">
        <v>62700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>+H12</f>
        <v>32000</v>
      </c>
      <c r="H12" s="36">
        <v>32000</v>
      </c>
      <c r="I12" s="36">
        <v>32000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>+H13</f>
        <v>52997.18</v>
      </c>
      <c r="H13" s="36">
        <v>52997.18</v>
      </c>
      <c r="I13" s="36">
        <v>52997.18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31</v>
      </c>
      <c r="G14" s="35">
        <f>+H14</f>
        <v>20000</v>
      </c>
      <c r="H14" s="36">
        <v>20000</v>
      </c>
      <c r="I14" s="36">
        <v>20000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31</v>
      </c>
      <c r="G15" s="35">
        <f>+H15</f>
        <v>217977.13</v>
      </c>
      <c r="H15" s="36">
        <v>217977.13</v>
      </c>
      <c r="I15" s="36">
        <v>217977.13</v>
      </c>
      <c r="J15" s="36">
        <v>216328.5</v>
      </c>
      <c r="K15" s="36">
        <v>216328.5</v>
      </c>
      <c r="L15" s="37">
        <f>IFERROR(K15/H15,0)</f>
        <v>0.99243668360988146</v>
      </c>
      <c r="M15" s="38">
        <f>IFERROR(K15/I15,0)</f>
        <v>0.99243668360988146</v>
      </c>
    </row>
    <row r="16" spans="2:13" x14ac:dyDescent="0.2">
      <c r="B16" s="32" t="s">
        <v>34</v>
      </c>
      <c r="C16" s="33"/>
      <c r="D16" s="34" t="s">
        <v>35</v>
      </c>
      <c r="E16" s="29">
        <v>5111</v>
      </c>
      <c r="F16" s="30" t="s">
        <v>36</v>
      </c>
      <c r="G16" s="35">
        <f>+H16</f>
        <v>12359.87</v>
      </c>
      <c r="H16" s="36">
        <v>12359.87</v>
      </c>
      <c r="I16" s="36">
        <v>12359.87</v>
      </c>
      <c r="J16" s="36">
        <v>12359</v>
      </c>
      <c r="K16" s="36">
        <v>12359</v>
      </c>
      <c r="L16" s="37">
        <f>IFERROR(K16/H16,0)</f>
        <v>0.99992961091014709</v>
      </c>
      <c r="M16" s="38">
        <f>IFERROR(K16/I16,0)</f>
        <v>0.99992961091014709</v>
      </c>
    </row>
    <row r="17" spans="2:13" x14ac:dyDescent="0.2">
      <c r="B17" s="32"/>
      <c r="C17" s="33"/>
      <c r="D17" s="34"/>
      <c r="E17" s="29">
        <v>5151</v>
      </c>
      <c r="F17" s="30" t="s">
        <v>31</v>
      </c>
      <c r="G17" s="35">
        <f>+H17</f>
        <v>79650</v>
      </c>
      <c r="H17" s="36">
        <v>79650</v>
      </c>
      <c r="I17" s="36">
        <v>79650</v>
      </c>
      <c r="J17" s="36">
        <v>40457.1</v>
      </c>
      <c r="K17" s="36">
        <v>40457.1</v>
      </c>
      <c r="L17" s="37">
        <f>IFERROR(K17/H17,0)</f>
        <v>0.50793596986817324</v>
      </c>
      <c r="M17" s="38">
        <f>IFERROR(K17/I17,0)</f>
        <v>0.50793596986817324</v>
      </c>
    </row>
    <row r="18" spans="2:13" x14ac:dyDescent="0.2">
      <c r="B18" s="32"/>
      <c r="C18" s="33"/>
      <c r="D18" s="34"/>
      <c r="E18" s="29">
        <v>5491</v>
      </c>
      <c r="F18" s="30" t="s">
        <v>28</v>
      </c>
      <c r="G18" s="35">
        <f>+H18</f>
        <v>102250</v>
      </c>
      <c r="H18" s="36">
        <v>102250</v>
      </c>
      <c r="I18" s="36">
        <v>102250</v>
      </c>
      <c r="J18" s="36">
        <v>4600</v>
      </c>
      <c r="K18" s="36">
        <v>4600</v>
      </c>
      <c r="L18" s="37">
        <f>IFERROR(K18/H18,0)</f>
        <v>4.4987775061124696E-2</v>
      </c>
      <c r="M18" s="38">
        <f>IFERROR(K18/I18,0)</f>
        <v>4.4987775061124696E-2</v>
      </c>
    </row>
    <row r="19" spans="2:13" x14ac:dyDescent="0.2">
      <c r="B19" s="32"/>
      <c r="C19" s="33"/>
      <c r="D19" s="34"/>
      <c r="E19" s="29">
        <v>5691</v>
      </c>
      <c r="F19" s="30" t="s">
        <v>37</v>
      </c>
      <c r="G19" s="35">
        <f>+H19</f>
        <v>130000</v>
      </c>
      <c r="H19" s="36">
        <v>130000</v>
      </c>
      <c r="I19" s="36">
        <v>130000</v>
      </c>
      <c r="J19" s="36">
        <v>47150</v>
      </c>
      <c r="K19" s="36">
        <v>47150</v>
      </c>
      <c r="L19" s="37">
        <f>IFERROR(K19/H19,0)</f>
        <v>0.3626923076923077</v>
      </c>
      <c r="M19" s="38">
        <f>IFERROR(K19/I19,0)</f>
        <v>0.3626923076923077</v>
      </c>
    </row>
    <row r="20" spans="2:13" x14ac:dyDescent="0.2">
      <c r="B20" s="32" t="s">
        <v>38</v>
      </c>
      <c r="C20" s="33"/>
      <c r="D20" s="34"/>
      <c r="E20" s="29">
        <v>5151</v>
      </c>
      <c r="F20" s="30" t="s">
        <v>31</v>
      </c>
      <c r="G20" s="35">
        <f>+H20</f>
        <v>8360</v>
      </c>
      <c r="H20" s="36">
        <v>8360</v>
      </c>
      <c r="I20" s="36">
        <v>8360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 t="s">
        <v>39</v>
      </c>
      <c r="C21" s="33"/>
      <c r="D21" s="34" t="s">
        <v>40</v>
      </c>
      <c r="E21" s="29">
        <v>5151</v>
      </c>
      <c r="F21" s="30" t="s">
        <v>31</v>
      </c>
      <c r="G21" s="35">
        <f>+H21</f>
        <v>62700</v>
      </c>
      <c r="H21" s="36">
        <v>62700</v>
      </c>
      <c r="I21" s="36">
        <v>62700</v>
      </c>
      <c r="J21" s="36">
        <v>22827.22</v>
      </c>
      <c r="K21" s="36">
        <v>22827.22</v>
      </c>
      <c r="L21" s="37">
        <f>IFERROR(K21/H21,0)</f>
        <v>0.36407049441786288</v>
      </c>
      <c r="M21" s="38">
        <f>IFERROR(K21/I21,0)</f>
        <v>0.36407049441786288</v>
      </c>
    </row>
    <row r="22" spans="2:13" x14ac:dyDescent="0.2">
      <c r="B22" s="32" t="s">
        <v>41</v>
      </c>
      <c r="C22" s="33"/>
      <c r="D22" s="34" t="s">
        <v>42</v>
      </c>
      <c r="E22" s="29">
        <v>5621</v>
      </c>
      <c r="F22" s="30" t="s">
        <v>25</v>
      </c>
      <c r="G22" s="35">
        <f>+H22</f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5691</v>
      </c>
      <c r="F23" s="30" t="s">
        <v>37</v>
      </c>
      <c r="G23" s="35">
        <f>+H23</f>
        <v>280000</v>
      </c>
      <c r="H23" s="36">
        <v>280000</v>
      </c>
      <c r="I23" s="36">
        <v>280000</v>
      </c>
      <c r="J23" s="36">
        <v>91122.5</v>
      </c>
      <c r="K23" s="36">
        <v>91122.5</v>
      </c>
      <c r="L23" s="37">
        <f>IFERROR(K23/H23,0)</f>
        <v>0.32543749999999999</v>
      </c>
      <c r="M23" s="38">
        <f>IFERROR(K23/I23,0)</f>
        <v>0.32543749999999999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14</v>
      </c>
      <c r="C26" s="68"/>
      <c r="D26" s="68"/>
      <c r="E26" s="68"/>
      <c r="F26" s="68"/>
      <c r="G26" s="7">
        <f>SUM(G9:G23)</f>
        <v>1982244.1800000002</v>
      </c>
      <c r="H26" s="7">
        <f>SUM(H9:H23)</f>
        <v>1982244.1800000002</v>
      </c>
      <c r="I26" s="7">
        <f>SUM(I9:I23)</f>
        <v>1982244.1800000002</v>
      </c>
      <c r="J26" s="7">
        <f>SUM(J9:J23)</f>
        <v>434844.31999999995</v>
      </c>
      <c r="K26" s="7">
        <f>SUM(K9:K23)</f>
        <v>434844.31999999995</v>
      </c>
      <c r="L26" s="8">
        <f>IFERROR(K26/H26,0)</f>
        <v>0.21936970449321733</v>
      </c>
      <c r="M26" s="9">
        <f>IFERROR(K26/I26,0)</f>
        <v>0.21936970449321733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15</v>
      </c>
      <c r="C28" s="66"/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6" t="s">
        <v>16</v>
      </c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26</v>
      </c>
      <c r="C31" s="33"/>
      <c r="D31" s="27" t="s">
        <v>27</v>
      </c>
      <c r="E31" s="43">
        <v>6311</v>
      </c>
      <c r="F31" s="27" t="s">
        <v>43</v>
      </c>
      <c r="G31" s="35">
        <f>+H31</f>
        <v>376964.37</v>
      </c>
      <c r="H31" s="36">
        <v>376964.37</v>
      </c>
      <c r="I31" s="36">
        <v>376964.37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27"/>
      <c r="E32" s="43"/>
      <c r="F32" s="27"/>
      <c r="G32" s="44"/>
      <c r="H32" s="44"/>
      <c r="I32" s="44"/>
      <c r="J32" s="44"/>
      <c r="K32" s="44"/>
      <c r="L32" s="41"/>
      <c r="M32" s="42"/>
    </row>
    <row r="33" spans="2:13" x14ac:dyDescent="0.2">
      <c r="B33" s="47"/>
      <c r="C33" s="48"/>
      <c r="D33" s="49"/>
      <c r="E33" s="50"/>
      <c r="F33" s="49"/>
      <c r="G33" s="49"/>
      <c r="H33" s="49"/>
      <c r="I33" s="49"/>
      <c r="J33" s="49"/>
      <c r="K33" s="49"/>
      <c r="L33" s="49"/>
      <c r="M33" s="51"/>
    </row>
    <row r="34" spans="2:13" x14ac:dyDescent="0.2">
      <c r="B34" s="67" t="s">
        <v>17</v>
      </c>
      <c r="C34" s="68"/>
      <c r="D34" s="68"/>
      <c r="E34" s="68"/>
      <c r="F34" s="68"/>
      <c r="G34" s="7">
        <f>SUM(G31:G31)</f>
        <v>376964.37</v>
      </c>
      <c r="H34" s="7">
        <f>SUM(H31:H31)</f>
        <v>376964.37</v>
      </c>
      <c r="I34" s="7">
        <f>SUM(I31:I31)</f>
        <v>376964.37</v>
      </c>
      <c r="J34" s="7">
        <f>SUM(J31:J31)</f>
        <v>0</v>
      </c>
      <c r="K34" s="7">
        <f>SUM(K31:K31)</f>
        <v>0</v>
      </c>
      <c r="L34" s="8">
        <f>IFERROR(K34/H34,0)</f>
        <v>0</v>
      </c>
      <c r="M34" s="9">
        <f>IFERROR(K34/I34,0)</f>
        <v>0</v>
      </c>
    </row>
    <row r="35" spans="2:13" x14ac:dyDescent="0.2">
      <c r="B35" s="4"/>
      <c r="C35" s="5"/>
      <c r="D35" s="2"/>
      <c r="E35" s="6"/>
      <c r="F35" s="2"/>
      <c r="G35" s="2"/>
      <c r="H35" s="2"/>
      <c r="I35" s="2"/>
      <c r="J35" s="2"/>
      <c r="K35" s="2"/>
      <c r="L35" s="2"/>
      <c r="M35" s="3"/>
    </row>
    <row r="36" spans="2:13" x14ac:dyDescent="0.2">
      <c r="B36" s="52" t="s">
        <v>18</v>
      </c>
      <c r="C36" s="53"/>
      <c r="D36" s="53"/>
      <c r="E36" s="53"/>
      <c r="F36" s="53"/>
      <c r="G36" s="10">
        <f>+G26+G34</f>
        <v>2359208.5500000003</v>
      </c>
      <c r="H36" s="10">
        <f>+H26+H34</f>
        <v>2359208.5500000003</v>
      </c>
      <c r="I36" s="10">
        <f>+I26+I34</f>
        <v>2359208.5500000003</v>
      </c>
      <c r="J36" s="10">
        <f>+J26+J34</f>
        <v>434844.31999999995</v>
      </c>
      <c r="K36" s="10">
        <f>+K26+K34</f>
        <v>434844.31999999995</v>
      </c>
      <c r="L36" s="11">
        <f>IFERROR(K36/H36,0)</f>
        <v>0.18431788067231272</v>
      </c>
      <c r="M36" s="12">
        <f>IFERROR(K36/I36,0)</f>
        <v>0.18431788067231272</v>
      </c>
    </row>
    <row r="37" spans="2:13" x14ac:dyDescent="0.2"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6"/>
    </row>
    <row r="38" spans="2:13" ht="15" x14ac:dyDescent="0.25">
      <c r="B38" s="17" t="s">
        <v>19</v>
      </c>
      <c r="C38" s="17"/>
      <c r="D38" s="18"/>
      <c r="E38" s="19"/>
      <c r="F38" s="18"/>
      <c r="G38" s="18"/>
      <c r="H3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6:F36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2021-07-14T14:33:51Z</dcterms:modified>
</cp:coreProperties>
</file>