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1C1A840F-3498-4C5D-8109-24427CE6C317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/>
  <c r="F54" i="4"/>
  <c r="D54" i="4"/>
  <c r="H40" i="4"/>
  <c r="E52" i="4"/>
  <c r="H52" i="4" s="1"/>
  <c r="E50" i="4"/>
  <c r="H50" i="4" s="1"/>
  <c r="E48" i="4"/>
  <c r="H48" i="4" s="1"/>
  <c r="E46" i="4"/>
  <c r="H46" i="4" s="1"/>
  <c r="E44" i="4"/>
  <c r="H44" i="4" s="1"/>
  <c r="E42" i="4"/>
  <c r="H42" i="4" s="1"/>
  <c r="E40" i="4"/>
  <c r="C54" i="4"/>
  <c r="G32" i="4"/>
  <c r="F32" i="4"/>
  <c r="H29" i="4"/>
  <c r="E30" i="4"/>
  <c r="H30" i="4" s="1"/>
  <c r="E29" i="4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32" i="4" l="1"/>
  <c r="H54" i="4"/>
  <c r="E32" i="4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E12" i="6"/>
  <c r="H73" i="6"/>
  <c r="H61" i="6"/>
  <c r="H49" i="6"/>
  <c r="H45" i="6"/>
  <c r="H41" i="6"/>
  <c r="H12" i="6"/>
  <c r="H11" i="6"/>
  <c r="H8" i="6"/>
  <c r="E76" i="6"/>
  <c r="H76" i="6" s="1"/>
  <c r="E75" i="6"/>
  <c r="H75" i="6" s="1"/>
  <c r="E74" i="6"/>
  <c r="H74" i="6" s="1"/>
  <c r="E73" i="6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E48" i="6"/>
  <c r="H48" i="6" s="1"/>
  <c r="E47" i="6"/>
  <c r="H47" i="6" s="1"/>
  <c r="E46" i="6"/>
  <c r="H46" i="6" s="1"/>
  <c r="E45" i="6"/>
  <c r="E44" i="6"/>
  <c r="H44" i="6" s="1"/>
  <c r="E42" i="6"/>
  <c r="H42" i="6" s="1"/>
  <c r="E41" i="6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E53" i="6" s="1"/>
  <c r="H53" i="6" s="1"/>
  <c r="C43" i="6"/>
  <c r="C33" i="6"/>
  <c r="C23" i="6"/>
  <c r="C13" i="6"/>
  <c r="C5" i="6"/>
  <c r="D42" i="5" l="1"/>
  <c r="C42" i="5"/>
  <c r="G42" i="5"/>
  <c r="F42" i="5"/>
  <c r="E43" i="6"/>
  <c r="H43" i="6" s="1"/>
  <c r="E33" i="6"/>
  <c r="H33" i="6" s="1"/>
  <c r="E23" i="6"/>
  <c r="H23" i="6" s="1"/>
  <c r="E13" i="6"/>
  <c r="H13" i="6" s="1"/>
  <c r="D77" i="6"/>
  <c r="H6" i="5"/>
  <c r="H25" i="5"/>
  <c r="H16" i="5"/>
  <c r="E16" i="8"/>
  <c r="F77" i="6"/>
  <c r="G77" i="6"/>
  <c r="E36" i="5"/>
  <c r="H38" i="5"/>
  <c r="H36" i="5" s="1"/>
  <c r="E5" i="6"/>
  <c r="C77" i="6"/>
  <c r="E6" i="5"/>
  <c r="H13" i="5"/>
  <c r="E25" i="5"/>
  <c r="E16" i="5"/>
  <c r="H16" i="8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<sst xmlns="http://schemas.openxmlformats.org/spreadsheetml/2006/main" count="221" uniqueCount="149">
  <si>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</si>
  <si>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</si>
  <si>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</si>
  <si>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</si>
  <si>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</si>
  <si>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</si>
  <si>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</si>
  <si>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</si>
  <si>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</si>
  <si>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</si>
  <si>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</si>
  <si>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</si>
  <si>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</si>
  <si>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</si>
  <si>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</si>
  <si>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</si>
  <si>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</si>
  <si>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</si>
  <si>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</si>
  <si>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</si>
  <si>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</si>
  <si>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</si>
  <si>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</si>
  <si>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</si>
  <si>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</si>
  <si>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</si>
  <si>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</si>
  <si>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</si>
  <si>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</si>
  <si>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</si>
  <si>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</si>
  <si>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</si>
  <si>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</si>
  <si>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</si>
  <si>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</si>
  <si>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</si>
  <si>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</si>
  <si>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</si>
  <si>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</si>
  <si>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</si>
  <si>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</si>
  <si>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</si>
  <si>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</si>
  <si>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</si>
  <si>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</si>
  <si>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</si>
  <si>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</si>
  <si>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</si>
  <si>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</si>
  <si>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</si>
  <si>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</si>
  <si>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</si>
  <si>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</si>
  <si>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</si>
  <si>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</si>
  <si>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</si>
  <si>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</si>
  <si>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</si>
  <si>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</si>
  <si>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</si>
  <si>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</si>
  <si>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</si>
  <si>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</si>
  <si>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</si>
  <si>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</si>
  <si>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</si>
  <si>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</si>
  <si>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</si>
  <si>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</si>
  <si>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</si>
  <si>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</si>
  <si>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</si>
  <si>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</si>
  <si>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</si>
  <si>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</si>
  <si>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</si>
  <si>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</si>
  <si>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</si>
  <si>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</si>
  <si>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</si>
  <si>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</si>
  <si>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</si>
  <si>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</si>
  <si>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</si>
  <si>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</si>
  <si>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</si>
  <si>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</si>
  <si>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</si>
  <si>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</si>
  <si>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</si>
  <si>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</si>
  <si>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</si>
  <si>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</si>
  <si>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</si>
  <si>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</si>
  <si>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</si>
  <si>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</si>
  <si>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</si>
  <si>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</si>
  <si>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</si>
  <si>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</si>
  <si>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</si>
  <si>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</si>
  <si>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</si>
  <si>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</si>
  <si>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</si>
  <si>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</si>
  <si>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</si>
  <si>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</si>
  <si>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</si>
  <si>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</si>
  <si>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</si>
  <si>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</si>
  <si>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</si>
  <si>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</si>
  <si>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</si>
  <si>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</si>
  <si>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</si>
  <si>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</si>
  <si>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</si>
  <si>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</si>
  <si>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</si>
  <si>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</si>
  <si>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</si>
  <si>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</si>
  <si>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</si>
  <si>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</si>
  <si>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</si>
  <si>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ENERO AL 30 DE JUNIO DEL 2021</t>
  </si>
  <si>
    <t>SISTEMA DE AGUA POTABLE Y ALCANTARILLADO MUNICIPAL DE VALLE DE SANTIAGO
ESTADO ANALÍTICO DEL EJERCICIO DEL PRESUPUESTO DE EGRESOS
CLASIFICACION ECÓNOMICA (POR TIPO DE GASTO)
DEL 1 ENERO AL 30 DE JUNIO DEL 2021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</si>
  <si>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</si>
  <si>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</si>
  <si>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</si>
  <si>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</si>
  <si>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</si>
  <si>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</si>
  <si>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</si>
  <si>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</si>
  <si>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</si>
  <si>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ENERO AL 30 DE JUNIO DEL 2021</t>
  </si>
  <si>
    <t>Gobierno (Federal/Estatal/Municipal) de SISTEMA DE AGUA POTABLE Y ALCANTARILLADO MUNICIPAL DE VALLE DE SANTIAGO
Estado Analítico del Ejercicio del Presupuesto de Egresos
Clasificación Administrativa
DEL 1 ENERO AL 30 DE JUNIO DEL 2021</t>
  </si>
  <si>
    <t>Sector Paraestatal del Gobierno (Federal/Estatal/Municipal) de SISTEMA DE AGUA POTABLE Y ALCANTARILLADO MUNICIPAL DE VALLE DE SANTIAGO
Estado Analítico del Ejercicio del Presupuesto de Egresos
Clasificación Administrativa
DEL 1 ENERO AL 30 DE JUNIO DEL 2021</t>
  </si>
  <si>
    <t>SISTEMA DE AGUA POTABLE Y ALCANTARILLADO MUNICIPAL DE VALLE DE SANTIAGO
ESTADO ANALÍTICO DEL EJERCICIO DEL PRESUPUESTO DE EGRESOS
CLASIFICACIÓN FUNCIONAL (FINALIDAD Y FUNCIÓN)
DEL 1 ENERO AL 30 DE JUNIO DEL 2021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</si>
  <si>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</si>
  <si>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</si>
  <si>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</si>
  <si>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</si>
  <si>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 Administrativo
CP. Omar Guzmán Miranda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</si>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</sst>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533400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6F5ABA09-BB7A-4B98-94CF-9A68B000C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FF8BF46-0A37-4DEC-B194-961859F5F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68B28B2-7D8F-47E0-BC30-8950E9C81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1543050</xdr:colOff>
      <xdr:row>20</xdr:row>
      <xdr:rowOff>447675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51C0CAC3-B7EB-4A6E-81A9-7D7088DC9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57575"/>
          <a:ext cx="1704975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1543050</xdr:colOff>
      <xdr:row>34</xdr:row>
      <xdr:rowOff>447675</xdr:rowOff>
    </xdr:to>
    <xdr:pic>
      <xdr:nvPicPr>
        <xdr:cNvPr id="5" name="18 Imagen" descr="SAPAM sin fondo.png">
          <a:extLst>
            <a:ext uri="{FF2B5EF4-FFF2-40B4-BE49-F238E27FC236}">
              <a16:creationId xmlns:a16="http://schemas.microsoft.com/office/drawing/2014/main" id="{99D25D57-7651-4705-9DF1-D177ABF8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29325"/>
          <a:ext cx="1704975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5D72042-9BC5-4C19-AEDA-0097D485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showGridLines="0" topLeftCell="A46" workbookViewId="0">
      <selection activeCell="N64" sqref="N6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1" t="s">
        <v>128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7" t="s">
        <v>61</v>
      </c>
      <c r="B5" s="7"/>
      <c r="C5" s="14">
        <f>SUM(C6:C12)</f>
        <v>25887705.700000003</v>
      </c>
      <c r="D5" s="14">
        <f>SUM(D6:D12)</f>
        <v>0</v>
      </c>
      <c r="E5" s="14">
        <f>C5+D5</f>
        <v>25887705.700000003</v>
      </c>
      <c r="F5" s="14">
        <f>SUM(F6:F12)</f>
        <v>10190125.91</v>
      </c>
      <c r="G5" s="14">
        <f>SUM(G6:G12)</f>
        <v>10190125.91</v>
      </c>
      <c r="H5" s="14">
        <f>E5-F5</f>
        <v>15697579.790000003</v>
      </c>
    </row>
    <row r="6" spans="1:8" x14ac:dyDescent="0.2">
      <c r="A6" s="48">
        <v>1100</v>
      </c>
      <c r="B6" s="11" t="s">
        <v>70</v>
      </c>
      <c r="C6" s="15">
        <v>16123707.15</v>
      </c>
      <c r="D6" s="15">
        <v>0</v>
      </c>
      <c r="E6" s="15">
        <f t="shared" ref="E6:E69" si="0">C6+D6</f>
        <v>16123707.15</v>
      </c>
      <c r="F6" s="15">
        <v>7156286.7300000004</v>
      </c>
      <c r="G6" s="15">
        <v>7156286.7300000004</v>
      </c>
      <c r="H6" s="15">
        <f t="shared" ref="H6:H69" si="1">E6-F6</f>
        <v>8967420.4199999999</v>
      </c>
    </row>
    <row r="7" spans="1:8" x14ac:dyDescent="0.2">
      <c r="A7" s="48">
        <v>1200</v>
      </c>
      <c r="B7" s="11" t="s">
        <v>71</v>
      </c>
      <c r="C7" s="15">
        <v>15000</v>
      </c>
      <c r="D7" s="15">
        <v>0</v>
      </c>
      <c r="E7" s="15">
        <f t="shared" si="0"/>
        <v>15000</v>
      </c>
      <c r="F7" s="15">
        <v>0</v>
      </c>
      <c r="G7" s="15">
        <v>0</v>
      </c>
      <c r="H7" s="15">
        <f t="shared" si="1"/>
        <v>15000</v>
      </c>
    </row>
    <row r="8" spans="1:8" x14ac:dyDescent="0.2">
      <c r="A8" s="48">
        <v>1300</v>
      </c>
      <c r="B8" s="11" t="s">
        <v>72</v>
      </c>
      <c r="C8" s="15">
        <v>4010382.34</v>
      </c>
      <c r="D8" s="15">
        <v>0</v>
      </c>
      <c r="E8" s="15">
        <f t="shared" si="0"/>
        <v>4010382.34</v>
      </c>
      <c r="F8" s="15">
        <v>970881.93</v>
      </c>
      <c r="G8" s="15">
        <v>970881.93</v>
      </c>
      <c r="H8" s="15">
        <f t="shared" si="1"/>
        <v>3039500.4099999997</v>
      </c>
    </row>
    <row r="9" spans="1:8" x14ac:dyDescent="0.2">
      <c r="A9" s="48">
        <v>1400</v>
      </c>
      <c r="B9" s="11" t="s">
        <v>35</v>
      </c>
      <c r="C9" s="15">
        <v>4282576.6100000003</v>
      </c>
      <c r="D9" s="15">
        <v>0</v>
      </c>
      <c r="E9" s="15">
        <f t="shared" si="0"/>
        <v>4282576.6100000003</v>
      </c>
      <c r="F9" s="15">
        <v>1351455.7</v>
      </c>
      <c r="G9" s="15">
        <v>1351455.7</v>
      </c>
      <c r="H9" s="15">
        <f t="shared" si="1"/>
        <v>2931120.91</v>
      </c>
    </row>
    <row r="10" spans="1:8" x14ac:dyDescent="0.2">
      <c r="A10" s="48">
        <v>1500</v>
      </c>
      <c r="B10" s="11" t="s">
        <v>73</v>
      </c>
      <c r="C10" s="15">
        <v>1456039.6</v>
      </c>
      <c r="D10" s="15">
        <v>0</v>
      </c>
      <c r="E10" s="15">
        <f t="shared" si="0"/>
        <v>1456039.6</v>
      </c>
      <c r="F10" s="15">
        <v>711501.55</v>
      </c>
      <c r="G10" s="15">
        <v>711501.55</v>
      </c>
      <c r="H10" s="15">
        <f t="shared" si="1"/>
        <v>744538.05</v>
      </c>
    </row>
    <row r="11" spans="1:8" x14ac:dyDescent="0.2">
      <c r="A11" s="48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8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62</v>
      </c>
      <c r="B13" s="7"/>
      <c r="C13" s="15">
        <f>SUM(C14:C22)</f>
        <v>5848788.2000000002</v>
      </c>
      <c r="D13" s="15">
        <f>SUM(D14:D22)</f>
        <v>0</v>
      </c>
      <c r="E13" s="15">
        <f t="shared" si="0"/>
        <v>5848788.2000000002</v>
      </c>
      <c r="F13" s="15">
        <f>SUM(F14:F22)</f>
        <v>2662227.2799999998</v>
      </c>
      <c r="G13" s="15">
        <f>SUM(G14:G22)</f>
        <v>2543826.9199999995</v>
      </c>
      <c r="H13" s="15">
        <f t="shared" si="1"/>
        <v>3186560.9200000004</v>
      </c>
    </row>
    <row r="14" spans="1:8" x14ac:dyDescent="0.2">
      <c r="A14" s="48">
        <v>2100</v>
      </c>
      <c r="B14" s="11" t="s">
        <v>75</v>
      </c>
      <c r="C14" s="15">
        <v>477692.24</v>
      </c>
      <c r="D14" s="15">
        <v>0</v>
      </c>
      <c r="E14" s="15">
        <f t="shared" si="0"/>
        <v>477692.24</v>
      </c>
      <c r="F14" s="15">
        <v>120693.98</v>
      </c>
      <c r="G14" s="15">
        <v>117477.98</v>
      </c>
      <c r="H14" s="15">
        <f t="shared" si="1"/>
        <v>356998.26</v>
      </c>
    </row>
    <row r="15" spans="1:8" x14ac:dyDescent="0.2">
      <c r="A15" s="48">
        <v>2200</v>
      </c>
      <c r="B15" s="11" t="s">
        <v>76</v>
      </c>
      <c r="C15" s="15">
        <v>68360</v>
      </c>
      <c r="D15" s="15">
        <v>0</v>
      </c>
      <c r="E15" s="15">
        <f t="shared" si="0"/>
        <v>68360</v>
      </c>
      <c r="F15" s="15">
        <v>25625.15</v>
      </c>
      <c r="G15" s="15">
        <v>25625.15</v>
      </c>
      <c r="H15" s="15">
        <f t="shared" si="1"/>
        <v>42734.85</v>
      </c>
    </row>
    <row r="16" spans="1:8" x14ac:dyDescent="0.2">
      <c r="A16" s="48">
        <v>2300</v>
      </c>
      <c r="B16" s="11" t="s">
        <v>77</v>
      </c>
      <c r="C16" s="15">
        <v>1369857.18</v>
      </c>
      <c r="D16" s="15">
        <v>0</v>
      </c>
      <c r="E16" s="15">
        <f t="shared" si="0"/>
        <v>1369857.18</v>
      </c>
      <c r="F16" s="15">
        <v>464338</v>
      </c>
      <c r="G16" s="15">
        <v>420200</v>
      </c>
      <c r="H16" s="15">
        <f t="shared" si="1"/>
        <v>905519.17999999993</v>
      </c>
    </row>
    <row r="17" spans="1:8" x14ac:dyDescent="0.2">
      <c r="A17" s="48">
        <v>2400</v>
      </c>
      <c r="B17" s="11" t="s">
        <v>78</v>
      </c>
      <c r="C17" s="15">
        <v>1480582.85</v>
      </c>
      <c r="D17" s="15">
        <v>0</v>
      </c>
      <c r="E17" s="15">
        <f t="shared" si="0"/>
        <v>1480582.85</v>
      </c>
      <c r="F17" s="15">
        <v>1002241.5</v>
      </c>
      <c r="G17" s="15">
        <v>939648.59</v>
      </c>
      <c r="H17" s="15">
        <f t="shared" si="1"/>
        <v>478341.35000000009</v>
      </c>
    </row>
    <row r="18" spans="1:8" x14ac:dyDescent="0.2">
      <c r="A18" s="48">
        <v>2500</v>
      </c>
      <c r="B18" s="11" t="s">
        <v>79</v>
      </c>
      <c r="C18" s="15">
        <v>394864.93</v>
      </c>
      <c r="D18" s="15">
        <v>0</v>
      </c>
      <c r="E18" s="15">
        <f t="shared" si="0"/>
        <v>394864.93</v>
      </c>
      <c r="F18" s="15">
        <v>158780.41</v>
      </c>
      <c r="G18" s="15">
        <v>157714.89000000001</v>
      </c>
      <c r="H18" s="15">
        <f t="shared" si="1"/>
        <v>236084.52</v>
      </c>
    </row>
    <row r="19" spans="1:8" x14ac:dyDescent="0.2">
      <c r="A19" s="48">
        <v>2600</v>
      </c>
      <c r="B19" s="11" t="s">
        <v>80</v>
      </c>
      <c r="C19" s="15">
        <v>1218309.19</v>
      </c>
      <c r="D19" s="15">
        <v>0</v>
      </c>
      <c r="E19" s="15">
        <f t="shared" si="0"/>
        <v>1218309.19</v>
      </c>
      <c r="F19" s="15">
        <v>514446.03</v>
      </c>
      <c r="G19" s="15">
        <v>514446.03</v>
      </c>
      <c r="H19" s="15">
        <f t="shared" si="1"/>
        <v>703863.15999999992</v>
      </c>
    </row>
    <row r="20" spans="1:8" x14ac:dyDescent="0.2">
      <c r="A20" s="48">
        <v>2700</v>
      </c>
      <c r="B20" s="11" t="s">
        <v>81</v>
      </c>
      <c r="C20" s="15">
        <v>422263</v>
      </c>
      <c r="D20" s="15">
        <v>0</v>
      </c>
      <c r="E20" s="15">
        <f t="shared" si="0"/>
        <v>422263</v>
      </c>
      <c r="F20" s="15">
        <v>343012.68</v>
      </c>
      <c r="G20" s="15">
        <v>335624.75</v>
      </c>
      <c r="H20" s="15">
        <f t="shared" si="1"/>
        <v>79250.320000000007</v>
      </c>
    </row>
    <row r="21" spans="1:8" x14ac:dyDescent="0.2">
      <c r="A21" s="48">
        <v>2800</v>
      </c>
      <c r="B21" s="11" t="s">
        <v>82</v>
      </c>
      <c r="C21" s="15">
        <v>10350</v>
      </c>
      <c r="D21" s="15">
        <v>0</v>
      </c>
      <c r="E21" s="15">
        <f t="shared" si="0"/>
        <v>10350</v>
      </c>
      <c r="F21" s="15">
        <v>0</v>
      </c>
      <c r="G21" s="15">
        <v>0</v>
      </c>
      <c r="H21" s="15">
        <f t="shared" si="1"/>
        <v>10350</v>
      </c>
    </row>
    <row r="22" spans="1:8" x14ac:dyDescent="0.2">
      <c r="A22" s="48">
        <v>2900</v>
      </c>
      <c r="B22" s="11" t="s">
        <v>83</v>
      </c>
      <c r="C22" s="15">
        <v>406508.81</v>
      </c>
      <c r="D22" s="15">
        <v>0</v>
      </c>
      <c r="E22" s="15">
        <f t="shared" si="0"/>
        <v>406508.81</v>
      </c>
      <c r="F22" s="15">
        <v>33089.53</v>
      </c>
      <c r="G22" s="15">
        <v>33089.53</v>
      </c>
      <c r="H22" s="15">
        <f t="shared" si="1"/>
        <v>373419.28</v>
      </c>
    </row>
    <row r="23" spans="1:8" x14ac:dyDescent="0.2">
      <c r="A23" s="47" t="s">
        <v>63</v>
      </c>
      <c r="B23" s="7"/>
      <c r="C23" s="15">
        <f>SUM(C24:C32)</f>
        <v>21195596.210000001</v>
      </c>
      <c r="D23" s="15">
        <f>SUM(D24:D32)</f>
        <v>0</v>
      </c>
      <c r="E23" s="15">
        <f t="shared" si="0"/>
        <v>21195596.210000001</v>
      </c>
      <c r="F23" s="15">
        <f>SUM(F24:F32)</f>
        <v>7367246.8999999994</v>
      </c>
      <c r="G23" s="15">
        <f>SUM(G24:G32)</f>
        <v>7199734.8999999994</v>
      </c>
      <c r="H23" s="15">
        <f t="shared" si="1"/>
        <v>13828349.310000002</v>
      </c>
    </row>
    <row r="24" spans="1:8" x14ac:dyDescent="0.2">
      <c r="A24" s="48">
        <v>3100</v>
      </c>
      <c r="B24" s="11" t="s">
        <v>84</v>
      </c>
      <c r="C24" s="15">
        <v>10525471.039999999</v>
      </c>
      <c r="D24" s="15">
        <v>0</v>
      </c>
      <c r="E24" s="15">
        <f t="shared" si="0"/>
        <v>10525471.039999999</v>
      </c>
      <c r="F24" s="15">
        <v>3624592.98</v>
      </c>
      <c r="G24" s="15">
        <v>3500562.82</v>
      </c>
      <c r="H24" s="15">
        <f t="shared" si="1"/>
        <v>6900878.0599999987</v>
      </c>
    </row>
    <row r="25" spans="1:8" x14ac:dyDescent="0.2">
      <c r="A25" s="48">
        <v>3200</v>
      </c>
      <c r="B25" s="11" t="s">
        <v>85</v>
      </c>
      <c r="C25" s="15">
        <v>148102.63</v>
      </c>
      <c r="D25" s="15">
        <v>0</v>
      </c>
      <c r="E25" s="15">
        <f t="shared" si="0"/>
        <v>148102.63</v>
      </c>
      <c r="F25" s="15">
        <v>5860</v>
      </c>
      <c r="G25" s="15">
        <v>560</v>
      </c>
      <c r="H25" s="15">
        <f t="shared" si="1"/>
        <v>142242.63</v>
      </c>
    </row>
    <row r="26" spans="1:8" x14ac:dyDescent="0.2">
      <c r="A26" s="48">
        <v>3300</v>
      </c>
      <c r="B26" s="11" t="s">
        <v>86</v>
      </c>
      <c r="C26" s="15">
        <v>1266286.8500000001</v>
      </c>
      <c r="D26" s="15">
        <v>0</v>
      </c>
      <c r="E26" s="15">
        <f t="shared" si="0"/>
        <v>1266286.8500000001</v>
      </c>
      <c r="F26" s="15">
        <v>391614.3</v>
      </c>
      <c r="G26" s="15">
        <v>365514.3</v>
      </c>
      <c r="H26" s="15">
        <f t="shared" si="1"/>
        <v>874672.55</v>
      </c>
    </row>
    <row r="27" spans="1:8" x14ac:dyDescent="0.2">
      <c r="A27" s="48">
        <v>3400</v>
      </c>
      <c r="B27" s="11" t="s">
        <v>87</v>
      </c>
      <c r="C27" s="15">
        <v>213000</v>
      </c>
      <c r="D27" s="15">
        <v>0</v>
      </c>
      <c r="E27" s="15">
        <f t="shared" si="0"/>
        <v>213000</v>
      </c>
      <c r="F27" s="15">
        <v>47370.18</v>
      </c>
      <c r="G27" s="15">
        <v>47370.18</v>
      </c>
      <c r="H27" s="15">
        <f t="shared" si="1"/>
        <v>165629.82</v>
      </c>
    </row>
    <row r="28" spans="1:8" x14ac:dyDescent="0.2">
      <c r="A28" s="48">
        <v>3500</v>
      </c>
      <c r="B28" s="11" t="s">
        <v>88</v>
      </c>
      <c r="C28" s="15">
        <v>3973436.19</v>
      </c>
      <c r="D28" s="15">
        <v>0</v>
      </c>
      <c r="E28" s="15">
        <f t="shared" si="0"/>
        <v>3973436.19</v>
      </c>
      <c r="F28" s="15">
        <v>2322474.81</v>
      </c>
      <c r="G28" s="15">
        <v>2310392.9700000002</v>
      </c>
      <c r="H28" s="15">
        <f t="shared" si="1"/>
        <v>1650961.38</v>
      </c>
    </row>
    <row r="29" spans="1:8" x14ac:dyDescent="0.2">
      <c r="A29" s="48">
        <v>3600</v>
      </c>
      <c r="B29" s="11" t="s">
        <v>89</v>
      </c>
      <c r="C29" s="15">
        <v>86581.24</v>
      </c>
      <c r="D29" s="15">
        <v>0</v>
      </c>
      <c r="E29" s="15">
        <f t="shared" si="0"/>
        <v>86581.24</v>
      </c>
      <c r="F29" s="15">
        <v>1978</v>
      </c>
      <c r="G29" s="15">
        <v>1978</v>
      </c>
      <c r="H29" s="15">
        <f t="shared" si="1"/>
        <v>84603.24</v>
      </c>
    </row>
    <row r="30" spans="1:8" x14ac:dyDescent="0.2">
      <c r="A30" s="48">
        <v>3700</v>
      </c>
      <c r="B30" s="11" t="s">
        <v>90</v>
      </c>
      <c r="C30" s="15">
        <v>36404</v>
      </c>
      <c r="D30" s="15">
        <v>0</v>
      </c>
      <c r="E30" s="15">
        <f t="shared" si="0"/>
        <v>36404</v>
      </c>
      <c r="F30" s="15">
        <v>1207.4100000000001</v>
      </c>
      <c r="G30" s="15">
        <v>1207.4100000000001</v>
      </c>
      <c r="H30" s="15">
        <f t="shared" si="1"/>
        <v>35196.589999999997</v>
      </c>
    </row>
    <row r="31" spans="1:8" x14ac:dyDescent="0.2">
      <c r="A31" s="48">
        <v>3800</v>
      </c>
      <c r="B31" s="11" t="s">
        <v>91</v>
      </c>
      <c r="C31" s="15">
        <v>94822.53</v>
      </c>
      <c r="D31" s="15">
        <v>0</v>
      </c>
      <c r="E31" s="15">
        <f t="shared" si="0"/>
        <v>94822.53</v>
      </c>
      <c r="F31" s="15">
        <v>30564.560000000001</v>
      </c>
      <c r="G31" s="15">
        <v>30564.560000000001</v>
      </c>
      <c r="H31" s="15">
        <f t="shared" si="1"/>
        <v>64257.97</v>
      </c>
    </row>
    <row r="32" spans="1:8" x14ac:dyDescent="0.2">
      <c r="A32" s="48">
        <v>3900</v>
      </c>
      <c r="B32" s="11" t="s">
        <v>19</v>
      </c>
      <c r="C32" s="15">
        <v>4851491.7300000004</v>
      </c>
      <c r="D32" s="15">
        <v>0</v>
      </c>
      <c r="E32" s="15">
        <f t="shared" si="0"/>
        <v>4851491.7300000004</v>
      </c>
      <c r="F32" s="15">
        <v>941584.66</v>
      </c>
      <c r="G32" s="15">
        <v>941584.66</v>
      </c>
      <c r="H32" s="15">
        <f t="shared" si="1"/>
        <v>3909907.0700000003</v>
      </c>
    </row>
    <row r="33" spans="1:8" x14ac:dyDescent="0.2">
      <c r="A33" s="47" t="s">
        <v>64</v>
      </c>
      <c r="B33" s="7"/>
      <c r="C33" s="15">
        <f>SUM(C34:C42)</f>
        <v>367900</v>
      </c>
      <c r="D33" s="15">
        <f>SUM(D34:D42)</f>
        <v>0</v>
      </c>
      <c r="E33" s="15">
        <f t="shared" si="0"/>
        <v>367900</v>
      </c>
      <c r="F33" s="15">
        <f>SUM(F34:F42)</f>
        <v>188500</v>
      </c>
      <c r="G33" s="15">
        <f>SUM(G34:G42)</f>
        <v>188500</v>
      </c>
      <c r="H33" s="15">
        <f t="shared" si="1"/>
        <v>179400</v>
      </c>
    </row>
    <row r="34" spans="1:8" x14ac:dyDescent="0.2">
      <c r="A34" s="48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12000</v>
      </c>
      <c r="G34" s="15">
        <v>12000</v>
      </c>
      <c r="H34" s="15">
        <f t="shared" si="1"/>
        <v>12000</v>
      </c>
    </row>
    <row r="35" spans="1:8" x14ac:dyDescent="0.2">
      <c r="A35" s="48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8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8">
        <v>4400</v>
      </c>
      <c r="B37" s="11" t="s">
        <v>95</v>
      </c>
      <c r="C37" s="15">
        <v>343900</v>
      </c>
      <c r="D37" s="15">
        <v>0</v>
      </c>
      <c r="E37" s="15">
        <f t="shared" si="0"/>
        <v>343900</v>
      </c>
      <c r="F37" s="15">
        <v>176500</v>
      </c>
      <c r="G37" s="15">
        <v>176500</v>
      </c>
      <c r="H37" s="15">
        <f t="shared" si="1"/>
        <v>167400</v>
      </c>
    </row>
    <row r="38" spans="1:8" x14ac:dyDescent="0.2">
      <c r="A38" s="48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8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8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8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8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65</v>
      </c>
      <c r="B43" s="7"/>
      <c r="C43" s="15">
        <f>SUM(C44:C52)</f>
        <v>1982244.1800000002</v>
      </c>
      <c r="D43" s="15">
        <f>SUM(D44:D52)</f>
        <v>0</v>
      </c>
      <c r="E43" s="15">
        <f t="shared" si="0"/>
        <v>1982244.1800000002</v>
      </c>
      <c r="F43" s="15">
        <f>SUM(F44:F52)</f>
        <v>434844.32</v>
      </c>
      <c r="G43" s="15">
        <f>SUM(G44:G52)</f>
        <v>434844.32</v>
      </c>
      <c r="H43" s="15">
        <f t="shared" si="1"/>
        <v>1547399.86</v>
      </c>
    </row>
    <row r="44" spans="1:8" x14ac:dyDescent="0.2">
      <c r="A44" s="48">
        <v>5100</v>
      </c>
      <c r="B44" s="11" t="s">
        <v>99</v>
      </c>
      <c r="C44" s="15">
        <v>401047</v>
      </c>
      <c r="D44" s="15">
        <v>0</v>
      </c>
      <c r="E44" s="15">
        <f t="shared" si="0"/>
        <v>401047</v>
      </c>
      <c r="F44" s="15">
        <v>291971.82</v>
      </c>
      <c r="G44" s="15">
        <v>291971.82</v>
      </c>
      <c r="H44" s="15">
        <f t="shared" si="1"/>
        <v>109075.18</v>
      </c>
    </row>
    <row r="45" spans="1:8" x14ac:dyDescent="0.2">
      <c r="A45" s="48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8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8">
        <v>5400</v>
      </c>
      <c r="B47" s="11" t="s">
        <v>102</v>
      </c>
      <c r="C47" s="15">
        <v>1045500</v>
      </c>
      <c r="D47" s="15">
        <v>0</v>
      </c>
      <c r="E47" s="15">
        <f t="shared" si="0"/>
        <v>1045500</v>
      </c>
      <c r="F47" s="15">
        <v>4600</v>
      </c>
      <c r="G47" s="15">
        <v>4600</v>
      </c>
      <c r="H47" s="15">
        <f t="shared" si="1"/>
        <v>1040900</v>
      </c>
    </row>
    <row r="48" spans="1:8" x14ac:dyDescent="0.2">
      <c r="A48" s="48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8">
        <v>5600</v>
      </c>
      <c r="B49" s="11" t="s">
        <v>104</v>
      </c>
      <c r="C49" s="15">
        <v>535697.18000000005</v>
      </c>
      <c r="D49" s="15">
        <v>0</v>
      </c>
      <c r="E49" s="15">
        <f t="shared" si="0"/>
        <v>535697.18000000005</v>
      </c>
      <c r="F49" s="15">
        <v>138272.5</v>
      </c>
      <c r="G49" s="15">
        <v>138272.5</v>
      </c>
      <c r="H49" s="15">
        <f t="shared" si="1"/>
        <v>397424.68000000005</v>
      </c>
    </row>
    <row r="50" spans="1:8" x14ac:dyDescent="0.2">
      <c r="A50" s="48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8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8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7" t="s">
        <v>66</v>
      </c>
      <c r="B53" s="7"/>
      <c r="C53" s="15">
        <f>SUM(C54:C56)</f>
        <v>376964.37</v>
      </c>
      <c r="D53" s="15">
        <f>SUM(D54:D56)</f>
        <v>0</v>
      </c>
      <c r="E53" s="15">
        <f t="shared" si="0"/>
        <v>376964.37</v>
      </c>
      <c r="F53" s="15">
        <f>SUM(F54:F56)</f>
        <v>0</v>
      </c>
      <c r="G53" s="15">
        <f>SUM(G54:G56)</f>
        <v>0</v>
      </c>
      <c r="H53" s="15">
        <f t="shared" si="1"/>
        <v>376964.37</v>
      </c>
    </row>
    <row r="54" spans="1:8" x14ac:dyDescent="0.2">
      <c r="A54" s="48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8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8">
        <v>6300</v>
      </c>
      <c r="B56" s="11" t="s">
        <v>110</v>
      </c>
      <c r="C56" s="15">
        <v>376964.37</v>
      </c>
      <c r="D56" s="15">
        <v>0</v>
      </c>
      <c r="E56" s="15">
        <f t="shared" si="0"/>
        <v>376964.37</v>
      </c>
      <c r="F56" s="15">
        <v>0</v>
      </c>
      <c r="G56" s="15">
        <v>0</v>
      </c>
      <c r="H56" s="15">
        <f t="shared" si="1"/>
        <v>376964.37</v>
      </c>
    </row>
    <row r="57" spans="1:8" x14ac:dyDescent="0.2">
      <c r="A57" s="47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8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8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8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8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8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8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8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8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8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8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7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8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8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8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8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8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8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8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55659198.659999996</v>
      </c>
      <c r="D77" s="17">
        <f t="shared" si="4"/>
        <v>0</v>
      </c>
      <c r="E77" s="17">
        <f t="shared" si="4"/>
        <v>55659198.659999996</v>
      </c>
      <c r="F77" s="17">
        <f t="shared" si="4"/>
        <v>20842944.41</v>
      </c>
      <c r="G77" s="17">
        <f t="shared" si="4"/>
        <v>20557032.050000001</v>
      </c>
      <c r="H77" s="17">
        <f t="shared" si="4"/>
        <v>34816254.250000007</v>
      </c>
    </row>
    <row r="78" spans="1:8" x14ac:dyDescent="0.2">
      <c r="A78" s="62" t="s">
        <v>143</v>
      </c>
      <c r="B78" s="62"/>
      <c r="C78" s="62"/>
      <c r="D78" s="62"/>
      <c r="E78" s="62"/>
      <c r="F78" s="62"/>
      <c r="G78" s="62"/>
    </row>
    <row r="79" spans="1:8" x14ac:dyDescent="0.2">
      <c r="A79" s="63"/>
      <c r="B79" s="63"/>
      <c r="C79" s="63"/>
      <c r="D79" s="63"/>
      <c r="E79" s="63"/>
      <c r="F79" s="63"/>
      <c r="G79" s="63"/>
    </row>
    <row r="80" spans="1:8" x14ac:dyDescent="0.2">
      <c r="A80" s="63"/>
      <c r="B80" s="63"/>
      <c r="C80" s="63"/>
      <c r="D80" s="63"/>
      <c r="E80" s="63"/>
      <c r="F80" s="63"/>
      <c r="G80" s="63"/>
    </row>
    <row r="81" spans="1:7" x14ac:dyDescent="0.2">
      <c r="A81" s="63"/>
      <c r="B81" s="63"/>
      <c r="C81" s="63"/>
      <c r="D81" s="63"/>
      <c r="E81" s="63"/>
      <c r="F81" s="63"/>
      <c r="G81" s="63"/>
    </row>
    <row r="82" spans="1:7" x14ac:dyDescent="0.2">
      <c r="A82" s="63"/>
      <c r="B82" s="63"/>
      <c r="C82" s="63"/>
      <c r="D82" s="63"/>
      <c r="E82" s="63"/>
      <c r="F82" s="63"/>
      <c r="G82" s="63"/>
    </row>
    <row r="83" spans="1:7" x14ac:dyDescent="0.2">
      <c r="A83" s="63"/>
      <c r="B83" s="63"/>
      <c r="C83" s="63"/>
      <c r="D83" s="63"/>
      <c r="E83" s="63"/>
      <c r="F83" s="63"/>
      <c r="G83" s="63"/>
    </row>
    <row r="84" spans="1:7" x14ac:dyDescent="0.2">
      <c r="A84" s="63"/>
      <c r="B84" s="63"/>
      <c r="C84" s="63"/>
      <c r="D84" s="63"/>
      <c r="E84" s="63"/>
      <c r="F84" s="63"/>
      <c r="G84" s="63"/>
    </row>
    <row r="85" spans="1:7" x14ac:dyDescent="0.2">
      <c r="A85" s="63"/>
      <c r="B85" s="63"/>
      <c r="C85" s="63"/>
      <c r="D85" s="63"/>
      <c r="E85" s="63"/>
      <c r="F85" s="63"/>
      <c r="G85" s="63"/>
    </row>
    <row r="86" spans="1:7" x14ac:dyDescent="0.2">
      <c r="A86" s="63"/>
      <c r="B86" s="63"/>
      <c r="C86" s="63"/>
      <c r="D86" s="63"/>
      <c r="E86" s="63"/>
      <c r="F86" s="63"/>
      <c r="G86" s="63"/>
    </row>
    <row r="87" spans="1:7" x14ac:dyDescent="0.2">
      <c r="A87" s="63"/>
      <c r="B87" s="63"/>
      <c r="C87" s="63"/>
      <c r="D87" s="63"/>
      <c r="E87" s="63"/>
      <c r="F87" s="63"/>
      <c r="G87" s="63"/>
    </row>
    <row r="88" spans="1:7" x14ac:dyDescent="0.2">
      <c r="A88" s="63"/>
      <c r="B88" s="63"/>
      <c r="C88" s="63"/>
      <c r="D88" s="63"/>
      <c r="E88" s="63"/>
      <c r="F88" s="63"/>
      <c r="G88" s="63"/>
    </row>
    <row r="91" spans="1:7" x14ac:dyDescent="0.2">
      <c r="B91" s="64" t="s">
        <v>144</v>
      </c>
      <c r="E91" s="65" t="s">
        <v>145</v>
      </c>
      <c r="F91" s="65"/>
      <c r="G91" s="65"/>
    </row>
    <row r="92" spans="1:7" ht="22.5" x14ac:dyDescent="0.2">
      <c r="B92" s="66" t="s">
        <v>146</v>
      </c>
      <c r="E92" s="67" t="s">
        <v>147</v>
      </c>
      <c r="F92" s="67"/>
      <c r="G92" s="67"/>
    </row>
  </sheetData>
  <sheetProtection formatCells="0" formatColumns="0" formatRows="0" autoFilter="0"/>
  <mergeCells count="7">
    <mergeCell ref="E91:G91"/>
    <mergeCell ref="E92:G92"/>
    <mergeCell ref="A1:H1"/>
    <mergeCell ref="C2:G2"/>
    <mergeCell ref="H2:H3"/>
    <mergeCell ref="A2:B4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showGridLines="0" zoomScaleNormal="100" workbookViewId="0">
      <selection activeCell="M26" sqref="M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1" t="s">
        <v>129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53299990.109999999</v>
      </c>
      <c r="D6" s="49">
        <v>0</v>
      </c>
      <c r="E6" s="49">
        <f>C6+D6</f>
        <v>53299990.109999999</v>
      </c>
      <c r="F6" s="49">
        <v>20408100.09</v>
      </c>
      <c r="G6" s="49">
        <v>20122187.73</v>
      </c>
      <c r="H6" s="49">
        <f>E6-F6</f>
        <v>32891890.02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2359208.5499999998</v>
      </c>
      <c r="D8" s="49">
        <v>0</v>
      </c>
      <c r="E8" s="49">
        <f>C8+D8</f>
        <v>2359208.5499999998</v>
      </c>
      <c r="F8" s="49">
        <v>434844.32</v>
      </c>
      <c r="G8" s="49">
        <v>434844.32</v>
      </c>
      <c r="H8" s="49">
        <f>E8-F8</f>
        <v>1924364.2299999997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f>C10+D10</f>
        <v>0</v>
      </c>
      <c r="F10" s="49">
        <v>0</v>
      </c>
      <c r="G10" s="49">
        <v>0</v>
      </c>
      <c r="H10" s="49">
        <f>E10-F10</f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17">
        <f>SUM(C6+C8+C10+C12+C14)</f>
        <v>55659198.659999996</v>
      </c>
      <c r="D16" s="17">
        <f>SUM(D6+D8+D10+D12+D14)</f>
        <v>0</v>
      </c>
      <c r="E16" s="17">
        <f>SUM(E6+E8+E10+E12+E14)</f>
        <v>55659198.659999996</v>
      </c>
      <c r="F16" s="17">
        <f t="shared" ref="F16:H16" si="0">SUM(F6+F8+F10+F12+F14)</f>
        <v>20842944.41</v>
      </c>
      <c r="G16" s="17">
        <f t="shared" si="0"/>
        <v>20557032.050000001</v>
      </c>
      <c r="H16" s="17">
        <f t="shared" si="0"/>
        <v>34816254.25</v>
      </c>
    </row>
    <row r="17" spans="1:7" x14ac:dyDescent="0.2">
      <c r="A17" s="62" t="s">
        <v>143</v>
      </c>
      <c r="B17" s="62"/>
      <c r="C17" s="62"/>
      <c r="D17" s="62"/>
      <c r="E17" s="62"/>
      <c r="F17" s="62"/>
      <c r="G17" s="62"/>
    </row>
    <row r="18" spans="1:7" x14ac:dyDescent="0.2">
      <c r="A18" s="63"/>
      <c r="B18" s="63"/>
      <c r="C18" s="63"/>
      <c r="D18" s="63"/>
      <c r="E18" s="63"/>
      <c r="F18" s="63"/>
      <c r="G18" s="63"/>
    </row>
    <row r="19" spans="1:7" x14ac:dyDescent="0.2">
      <c r="A19" s="63"/>
      <c r="B19" s="63"/>
      <c r="C19" s="63"/>
      <c r="D19" s="63"/>
      <c r="E19" s="63"/>
      <c r="F19" s="63"/>
      <c r="G19" s="63"/>
    </row>
    <row r="20" spans="1:7" x14ac:dyDescent="0.2">
      <c r="A20" s="63"/>
      <c r="B20" s="63"/>
      <c r="C20" s="63"/>
      <c r="D20" s="63"/>
      <c r="E20" s="63"/>
      <c r="F20" s="63"/>
      <c r="G20" s="63"/>
    </row>
    <row r="21" spans="1:7" x14ac:dyDescent="0.2">
      <c r="A21" s="63"/>
      <c r="B21" s="63"/>
      <c r="C21" s="63"/>
      <c r="D21" s="63"/>
      <c r="E21" s="63"/>
      <c r="F21" s="63"/>
      <c r="G21" s="63"/>
    </row>
    <row r="22" spans="1:7" x14ac:dyDescent="0.2">
      <c r="A22" s="63"/>
      <c r="B22" s="63"/>
      <c r="C22" s="63"/>
      <c r="D22" s="63"/>
      <c r="E22" s="63"/>
      <c r="F22" s="63"/>
      <c r="G22" s="63"/>
    </row>
    <row r="23" spans="1:7" x14ac:dyDescent="0.2">
      <c r="A23" s="63"/>
      <c r="B23" s="63"/>
      <c r="C23" s="63"/>
      <c r="D23" s="63"/>
      <c r="E23" s="63"/>
      <c r="F23" s="63"/>
      <c r="G23" s="63"/>
    </row>
    <row r="24" spans="1:7" x14ac:dyDescent="0.2">
      <c r="A24" s="63"/>
      <c r="B24" s="63"/>
      <c r="C24" s="63"/>
      <c r="D24" s="63"/>
      <c r="E24" s="63"/>
      <c r="F24" s="63"/>
      <c r="G24" s="63"/>
    </row>
    <row r="25" spans="1:7" x14ac:dyDescent="0.2">
      <c r="A25" s="63"/>
      <c r="B25" s="63"/>
      <c r="C25" s="63"/>
      <c r="D25" s="63"/>
      <c r="E25" s="63"/>
      <c r="F25" s="63"/>
      <c r="G25" s="63"/>
    </row>
    <row r="26" spans="1:7" x14ac:dyDescent="0.2">
      <c r="A26" s="63"/>
      <c r="B26" s="63"/>
      <c r="C26" s="63"/>
      <c r="D26" s="63"/>
      <c r="E26" s="63"/>
      <c r="F26" s="63"/>
      <c r="G26" s="63"/>
    </row>
    <row r="27" spans="1:7" x14ac:dyDescent="0.2">
      <c r="A27" s="63"/>
      <c r="B27" s="63"/>
      <c r="C27" s="63"/>
      <c r="D27" s="63"/>
      <c r="E27" s="63"/>
      <c r="F27" s="63"/>
      <c r="G27" s="63"/>
    </row>
    <row r="30" spans="1:7" x14ac:dyDescent="0.2">
      <c r="B30" s="64" t="s">
        <v>144</v>
      </c>
      <c r="E30" s="65" t="s">
        <v>145</v>
      </c>
      <c r="F30" s="65"/>
      <c r="G30" s="65"/>
    </row>
    <row r="31" spans="1:7" ht="22.5" x14ac:dyDescent="0.2">
      <c r="B31" s="66" t="s">
        <v>146</v>
      </c>
      <c r="E31" s="67" t="s">
        <v>148</v>
      </c>
      <c r="F31" s="67"/>
      <c r="G31" s="67"/>
    </row>
  </sheetData>
  <sheetProtection formatCells="0" formatColumns="0" formatRows="0" autoFilter="0"/>
  <mergeCells count="7">
    <mergeCell ref="E30:G30"/>
    <mergeCell ref="E31:G31"/>
    <mergeCell ref="A1:H1"/>
    <mergeCell ref="C2:G2"/>
    <mergeCell ref="H2:H3"/>
    <mergeCell ref="A2:B4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showGridLines="0" topLeftCell="A22" workbookViewId="0">
      <selection activeCell="N67" sqref="N6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1" t="s">
        <v>139</v>
      </c>
      <c r="B1" s="52"/>
      <c r="C1" s="52"/>
      <c r="D1" s="52"/>
      <c r="E1" s="52"/>
      <c r="F1" s="52"/>
      <c r="G1" s="52"/>
      <c r="H1" s="53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6" t="s">
        <v>54</v>
      </c>
      <c r="B3" s="57"/>
      <c r="C3" s="51" t="s">
        <v>60</v>
      </c>
      <c r="D3" s="52"/>
      <c r="E3" s="52"/>
      <c r="F3" s="52"/>
      <c r="G3" s="53"/>
      <c r="H3" s="54" t="s">
        <v>59</v>
      </c>
    </row>
    <row r="4" spans="1:8" ht="24.95" customHeight="1" x14ac:dyDescent="0.2">
      <c r="A4" s="58"/>
      <c r="B4" s="59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5"/>
    </row>
    <row r="5" spans="1:8" x14ac:dyDescent="0.2">
      <c r="A5" s="60"/>
      <c r="B5" s="61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1782761.12</v>
      </c>
      <c r="D7" s="15">
        <v>0</v>
      </c>
      <c r="E7" s="15">
        <f>C7+D7</f>
        <v>1782761.12</v>
      </c>
      <c r="F7" s="15">
        <v>735643.52</v>
      </c>
      <c r="G7" s="15">
        <v>735643.52</v>
      </c>
      <c r="H7" s="15">
        <f>E7-F7</f>
        <v>1047117.6000000001</v>
      </c>
    </row>
    <row r="8" spans="1:8" x14ac:dyDescent="0.2">
      <c r="A8" s="4" t="s">
        <v>131</v>
      </c>
      <c r="B8" s="22"/>
      <c r="C8" s="15">
        <v>700186.26</v>
      </c>
      <c r="D8" s="15">
        <v>0</v>
      </c>
      <c r="E8" s="15">
        <f t="shared" ref="E8:E13" si="0">C8+D8</f>
        <v>700186.26</v>
      </c>
      <c r="F8" s="15">
        <v>217473.76</v>
      </c>
      <c r="G8" s="15">
        <v>217473.76</v>
      </c>
      <c r="H8" s="15">
        <f t="shared" ref="H8:H13" si="1">E8-F8</f>
        <v>482712.5</v>
      </c>
    </row>
    <row r="9" spans="1:8" x14ac:dyDescent="0.2">
      <c r="A9" s="4" t="s">
        <v>132</v>
      </c>
      <c r="B9" s="22"/>
      <c r="C9" s="15">
        <v>8944315.2400000002</v>
      </c>
      <c r="D9" s="15">
        <v>0</v>
      </c>
      <c r="E9" s="15">
        <f t="shared" si="0"/>
        <v>8944315.2400000002</v>
      </c>
      <c r="F9" s="15">
        <v>3434737.24</v>
      </c>
      <c r="G9" s="15">
        <v>3417008.79</v>
      </c>
      <c r="H9" s="15">
        <f t="shared" si="1"/>
        <v>5509578</v>
      </c>
    </row>
    <row r="10" spans="1:8" x14ac:dyDescent="0.2">
      <c r="A10" s="4" t="s">
        <v>133</v>
      </c>
      <c r="B10" s="22"/>
      <c r="C10" s="15">
        <v>8136926.7599999998</v>
      </c>
      <c r="D10" s="15">
        <v>0</v>
      </c>
      <c r="E10" s="15">
        <f t="shared" si="0"/>
        <v>8136926.7599999998</v>
      </c>
      <c r="F10" s="15">
        <v>2968645.79</v>
      </c>
      <c r="G10" s="15">
        <v>2921071.96</v>
      </c>
      <c r="H10" s="15">
        <f t="shared" si="1"/>
        <v>5168280.97</v>
      </c>
    </row>
    <row r="11" spans="1:8" x14ac:dyDescent="0.2">
      <c r="A11" s="4" t="s">
        <v>134</v>
      </c>
      <c r="B11" s="22"/>
      <c r="C11" s="15">
        <v>3013301.23</v>
      </c>
      <c r="D11" s="15">
        <v>0</v>
      </c>
      <c r="E11" s="15">
        <f t="shared" si="0"/>
        <v>3013301.23</v>
      </c>
      <c r="F11" s="15">
        <v>1110565.5900000001</v>
      </c>
      <c r="G11" s="15">
        <v>1110565.5900000001</v>
      </c>
      <c r="H11" s="15">
        <f t="shared" si="1"/>
        <v>1902735.64</v>
      </c>
    </row>
    <row r="12" spans="1:8" x14ac:dyDescent="0.2">
      <c r="A12" s="4" t="s">
        <v>135</v>
      </c>
      <c r="B12" s="22"/>
      <c r="C12" s="15">
        <v>7284197.8300000001</v>
      </c>
      <c r="D12" s="15">
        <v>0</v>
      </c>
      <c r="E12" s="15">
        <f t="shared" si="0"/>
        <v>7284197.8300000001</v>
      </c>
      <c r="F12" s="15">
        <v>2790310.38</v>
      </c>
      <c r="G12" s="15">
        <v>2781375.09</v>
      </c>
      <c r="H12" s="15">
        <f t="shared" si="1"/>
        <v>4493887.45</v>
      </c>
    </row>
    <row r="13" spans="1:8" x14ac:dyDescent="0.2">
      <c r="A13" s="4" t="s">
        <v>136</v>
      </c>
      <c r="B13" s="22"/>
      <c r="C13" s="15">
        <v>2766726.52</v>
      </c>
      <c r="D13" s="15">
        <v>0</v>
      </c>
      <c r="E13" s="15">
        <f t="shared" si="0"/>
        <v>2766726.52</v>
      </c>
      <c r="F13" s="15">
        <v>1146665.48</v>
      </c>
      <c r="G13" s="15">
        <v>1072969.26</v>
      </c>
      <c r="H13" s="15">
        <f t="shared" si="1"/>
        <v>1620061.04</v>
      </c>
    </row>
    <row r="14" spans="1:8" x14ac:dyDescent="0.2">
      <c r="A14" s="4" t="s">
        <v>137</v>
      </c>
      <c r="B14" s="22"/>
      <c r="C14" s="15">
        <v>18968517.690000001</v>
      </c>
      <c r="D14" s="15">
        <v>0</v>
      </c>
      <c r="E14" s="15">
        <f t="shared" ref="E14" si="2">C14+D14</f>
        <v>18968517.690000001</v>
      </c>
      <c r="F14" s="15">
        <v>6813640.1600000001</v>
      </c>
      <c r="G14" s="15">
        <v>6686761.5899999999</v>
      </c>
      <c r="H14" s="15">
        <f t="shared" ref="H14" si="3">E14-F14</f>
        <v>12154877.530000001</v>
      </c>
    </row>
    <row r="15" spans="1:8" x14ac:dyDescent="0.2">
      <c r="A15" s="4" t="s">
        <v>138</v>
      </c>
      <c r="B15" s="22"/>
      <c r="C15" s="15">
        <v>4062266.01</v>
      </c>
      <c r="D15" s="15">
        <v>0</v>
      </c>
      <c r="E15" s="15">
        <f t="shared" ref="E15" si="4">C15+D15</f>
        <v>4062266.01</v>
      </c>
      <c r="F15" s="15">
        <v>1625262.49</v>
      </c>
      <c r="G15" s="15">
        <v>1614162.49</v>
      </c>
      <c r="H15" s="15">
        <f t="shared" ref="H15" si="5">E15-F15</f>
        <v>2437003.5199999996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6" t="s">
        <v>53</v>
      </c>
      <c r="C18" s="23">
        <f t="shared" ref="C18:H18" si="6">SUM(C7:C17)</f>
        <v>55659198.660000004</v>
      </c>
      <c r="D18" s="23">
        <f t="shared" si="6"/>
        <v>0</v>
      </c>
      <c r="E18" s="23">
        <f t="shared" si="6"/>
        <v>55659198.660000004</v>
      </c>
      <c r="F18" s="23">
        <f t="shared" si="6"/>
        <v>20842944.41</v>
      </c>
      <c r="G18" s="23">
        <f t="shared" si="6"/>
        <v>20557032.050000001</v>
      </c>
      <c r="H18" s="23">
        <f t="shared" si="6"/>
        <v>34816254.25</v>
      </c>
    </row>
    <row r="21" spans="1:8" ht="45" customHeight="1" x14ac:dyDescent="0.2">
      <c r="A21" s="51" t="s">
        <v>140</v>
      </c>
      <c r="B21" s="52"/>
      <c r="C21" s="52"/>
      <c r="D21" s="52"/>
      <c r="E21" s="52"/>
      <c r="F21" s="52"/>
      <c r="G21" s="52"/>
      <c r="H21" s="53"/>
    </row>
    <row r="23" spans="1:8" x14ac:dyDescent="0.2">
      <c r="A23" s="56" t="s">
        <v>54</v>
      </c>
      <c r="B23" s="57"/>
      <c r="C23" s="51" t="s">
        <v>60</v>
      </c>
      <c r="D23" s="52"/>
      <c r="E23" s="52"/>
      <c r="F23" s="52"/>
      <c r="G23" s="53"/>
      <c r="H23" s="54" t="s">
        <v>59</v>
      </c>
    </row>
    <row r="24" spans="1:8" ht="22.5" x14ac:dyDescent="0.2">
      <c r="A24" s="58"/>
      <c r="B24" s="59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5"/>
    </row>
    <row r="25" spans="1:8" x14ac:dyDescent="0.2">
      <c r="A25" s="60"/>
      <c r="B25" s="61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6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1" t="s">
        <v>141</v>
      </c>
      <c r="B35" s="52"/>
      <c r="C35" s="52"/>
      <c r="D35" s="52"/>
      <c r="E35" s="52"/>
      <c r="F35" s="52"/>
      <c r="G35" s="52"/>
      <c r="H35" s="53"/>
    </row>
    <row r="36" spans="1:8" x14ac:dyDescent="0.2">
      <c r="A36" s="56" t="s">
        <v>54</v>
      </c>
      <c r="B36" s="57"/>
      <c r="C36" s="51" t="s">
        <v>60</v>
      </c>
      <c r="D36" s="52"/>
      <c r="E36" s="52"/>
      <c r="F36" s="52"/>
      <c r="G36" s="53"/>
      <c r="H36" s="54" t="s">
        <v>59</v>
      </c>
    </row>
    <row r="37" spans="1:8" ht="22.5" x14ac:dyDescent="0.2">
      <c r="A37" s="58"/>
      <c r="B37" s="59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5"/>
    </row>
    <row r="38" spans="1:8" x14ac:dyDescent="0.2">
      <c r="A38" s="60"/>
      <c r="B38" s="61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6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  <row r="55" spans="1:8" x14ac:dyDescent="0.2">
      <c r="A55" s="62" t="s">
        <v>143</v>
      </c>
      <c r="B55" s="62"/>
      <c r="C55" s="62"/>
      <c r="D55" s="62"/>
      <c r="E55" s="62"/>
      <c r="F55" s="62"/>
      <c r="G55" s="62"/>
    </row>
    <row r="56" spans="1:8" x14ac:dyDescent="0.2">
      <c r="A56" s="63"/>
      <c r="B56" s="63"/>
      <c r="C56" s="63"/>
      <c r="D56" s="63"/>
      <c r="E56" s="63"/>
      <c r="F56" s="63"/>
      <c r="G56" s="63"/>
    </row>
    <row r="57" spans="1:8" x14ac:dyDescent="0.2">
      <c r="A57" s="63"/>
      <c r="B57" s="63"/>
      <c r="C57" s="63"/>
      <c r="D57" s="63"/>
      <c r="E57" s="63"/>
      <c r="F57" s="63"/>
      <c r="G57" s="63"/>
    </row>
    <row r="58" spans="1:8" x14ac:dyDescent="0.2">
      <c r="A58" s="63"/>
      <c r="B58" s="63"/>
      <c r="C58" s="63"/>
      <c r="D58" s="63"/>
      <c r="E58" s="63"/>
      <c r="F58" s="63"/>
      <c r="G58" s="63"/>
    </row>
    <row r="59" spans="1:8" x14ac:dyDescent="0.2">
      <c r="A59" s="63"/>
      <c r="B59" s="63"/>
      <c r="C59" s="63"/>
      <c r="D59" s="63"/>
      <c r="E59" s="63"/>
      <c r="F59" s="63"/>
      <c r="G59" s="63"/>
    </row>
    <row r="60" spans="1:8" x14ac:dyDescent="0.2">
      <c r="A60" s="63"/>
      <c r="B60" s="63"/>
      <c r="C60" s="63"/>
      <c r="D60" s="63"/>
      <c r="E60" s="63"/>
      <c r="F60" s="63"/>
      <c r="G60" s="63"/>
    </row>
    <row r="61" spans="1:8" x14ac:dyDescent="0.2">
      <c r="A61" s="63"/>
      <c r="B61" s="63"/>
      <c r="C61" s="63"/>
      <c r="D61" s="63"/>
      <c r="E61" s="63"/>
      <c r="F61" s="63"/>
      <c r="G61" s="63"/>
    </row>
    <row r="62" spans="1:8" x14ac:dyDescent="0.2">
      <c r="A62" s="63"/>
      <c r="B62" s="63"/>
      <c r="C62" s="63"/>
      <c r="D62" s="63"/>
      <c r="E62" s="63"/>
      <c r="F62" s="63"/>
      <c r="G62" s="63"/>
    </row>
    <row r="63" spans="1:8" x14ac:dyDescent="0.2">
      <c r="A63" s="63"/>
      <c r="B63" s="63"/>
      <c r="C63" s="63"/>
      <c r="D63" s="63"/>
      <c r="E63" s="63"/>
      <c r="F63" s="63"/>
      <c r="G63" s="63"/>
    </row>
    <row r="66" spans="2:7" x14ac:dyDescent="0.2">
      <c r="B66" s="64" t="s">
        <v>144</v>
      </c>
      <c r="E66" s="65" t="s">
        <v>145</v>
      </c>
      <c r="F66" s="65"/>
      <c r="G66" s="65"/>
    </row>
    <row r="67" spans="2:7" ht="22.5" x14ac:dyDescent="0.2">
      <c r="B67" s="66" t="s">
        <v>146</v>
      </c>
      <c r="E67" s="67" t="s">
        <v>148</v>
      </c>
      <c r="F67" s="67"/>
      <c r="G67" s="67"/>
    </row>
  </sheetData>
  <sheetProtection formatCells="0" formatColumns="0" formatRows="0" insertRows="0" deleteRows="0" autoFilter="0"/>
  <mergeCells count="15">
    <mergeCell ref="A55:G55"/>
    <mergeCell ref="E66:G66"/>
    <mergeCell ref="E67:G67"/>
    <mergeCell ref="A35:H35"/>
    <mergeCell ref="A36:B38"/>
    <mergeCell ref="C36:G36"/>
    <mergeCell ref="H36:H37"/>
    <mergeCell ref="C23:G23"/>
    <mergeCell ref="H23:H24"/>
    <mergeCell ref="A1:H1"/>
    <mergeCell ref="A3:B5"/>
    <mergeCell ref="A21:H21"/>
    <mergeCell ref="A23:B2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showGridLines="0" tabSelected="1" topLeftCell="A10" workbookViewId="0">
      <selection activeCell="L31" sqref="L3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1" t="s">
        <v>142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700186.26</v>
      </c>
      <c r="D6" s="15">
        <f t="shared" si="0"/>
        <v>0</v>
      </c>
      <c r="E6" s="15">
        <f t="shared" si="0"/>
        <v>700186.26</v>
      </c>
      <c r="F6" s="15">
        <f t="shared" si="0"/>
        <v>217473.76</v>
      </c>
      <c r="G6" s="15">
        <f t="shared" si="0"/>
        <v>217473.76</v>
      </c>
      <c r="H6" s="15">
        <f t="shared" si="0"/>
        <v>482712.5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700186.26</v>
      </c>
      <c r="D14" s="15">
        <v>0</v>
      </c>
      <c r="E14" s="15">
        <f t="shared" si="1"/>
        <v>700186.26</v>
      </c>
      <c r="F14" s="15">
        <v>217473.76</v>
      </c>
      <c r="G14" s="15">
        <v>217473.76</v>
      </c>
      <c r="H14" s="15">
        <f t="shared" si="2"/>
        <v>482712.5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54959012.400000006</v>
      </c>
      <c r="D16" s="15">
        <f t="shared" si="3"/>
        <v>0</v>
      </c>
      <c r="E16" s="15">
        <f t="shared" si="3"/>
        <v>54959012.400000006</v>
      </c>
      <c r="F16" s="15">
        <f t="shared" si="3"/>
        <v>20625470.649999999</v>
      </c>
      <c r="G16" s="15">
        <f t="shared" si="3"/>
        <v>20339558.289999999</v>
      </c>
      <c r="H16" s="15">
        <f t="shared" si="3"/>
        <v>34333541.75</v>
      </c>
    </row>
    <row r="17" spans="1:8" x14ac:dyDescent="0.2">
      <c r="A17" s="37"/>
      <c r="B17" s="41" t="s">
        <v>45</v>
      </c>
      <c r="C17" s="15">
        <v>30210466.960000001</v>
      </c>
      <c r="D17" s="15">
        <v>0</v>
      </c>
      <c r="E17" s="15">
        <f>C17+D17</f>
        <v>30210466.960000001</v>
      </c>
      <c r="F17" s="15">
        <v>11554599.42</v>
      </c>
      <c r="G17" s="15">
        <v>11469261.85</v>
      </c>
      <c r="H17" s="15">
        <f t="shared" ref="H17:H23" si="4">E17-F17</f>
        <v>18655867.539999999</v>
      </c>
    </row>
    <row r="18" spans="1:8" x14ac:dyDescent="0.2">
      <c r="A18" s="37"/>
      <c r="B18" s="41" t="s">
        <v>28</v>
      </c>
      <c r="C18" s="15">
        <v>24748545.440000001</v>
      </c>
      <c r="D18" s="15">
        <v>0</v>
      </c>
      <c r="E18" s="15">
        <f t="shared" ref="E18:E23" si="5">C18+D18</f>
        <v>24748545.440000001</v>
      </c>
      <c r="F18" s="15">
        <v>9070871.2300000004</v>
      </c>
      <c r="G18" s="15">
        <v>8870296.4399999995</v>
      </c>
      <c r="H18" s="15">
        <f t="shared" si="4"/>
        <v>15677674.210000001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9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9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9" x14ac:dyDescent="0.2">
      <c r="A35" s="39"/>
      <c r="B35" s="41"/>
      <c r="C35" s="15"/>
      <c r="D35" s="15"/>
      <c r="E35" s="15"/>
      <c r="F35" s="15"/>
      <c r="G35" s="15"/>
      <c r="H35" s="15"/>
    </row>
    <row r="36" spans="1:9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9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9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9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9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9" x14ac:dyDescent="0.2">
      <c r="A41" s="39"/>
      <c r="B41" s="41"/>
      <c r="C41" s="15"/>
      <c r="D41" s="15"/>
      <c r="E41" s="15"/>
      <c r="F41" s="15"/>
      <c r="G41" s="15"/>
      <c r="H41" s="15"/>
    </row>
    <row r="42" spans="1:9" x14ac:dyDescent="0.2">
      <c r="A42" s="45"/>
      <c r="B42" s="46" t="s">
        <v>53</v>
      </c>
      <c r="C42" s="23">
        <f t="shared" ref="C42:H42" si="12">SUM(C36+C25+C16+C6)</f>
        <v>55659198.660000004</v>
      </c>
      <c r="D42" s="23">
        <f t="shared" si="12"/>
        <v>0</v>
      </c>
      <c r="E42" s="23">
        <f t="shared" si="12"/>
        <v>55659198.660000004</v>
      </c>
      <c r="F42" s="23">
        <f t="shared" si="12"/>
        <v>20842944.41</v>
      </c>
      <c r="G42" s="23">
        <f t="shared" si="12"/>
        <v>20557032.050000001</v>
      </c>
      <c r="H42" s="23">
        <f t="shared" si="12"/>
        <v>34816254.25</v>
      </c>
    </row>
    <row r="43" spans="1:9" ht="11.25" customHeight="1" x14ac:dyDescent="0.2">
      <c r="A43" s="62" t="s">
        <v>143</v>
      </c>
      <c r="B43" s="62"/>
      <c r="C43" s="62"/>
      <c r="D43" s="62"/>
      <c r="E43" s="62"/>
      <c r="F43" s="62"/>
      <c r="G43" s="62"/>
      <c r="H43" s="1"/>
      <c r="I43" s="1"/>
    </row>
    <row r="44" spans="1:9" x14ac:dyDescent="0.2">
      <c r="A44" s="63"/>
      <c r="B44" s="63"/>
      <c r="C44" s="63"/>
      <c r="D44" s="63"/>
      <c r="E44" s="63"/>
      <c r="F44" s="63"/>
      <c r="G44" s="63"/>
      <c r="H44" s="1"/>
      <c r="I44" s="1"/>
    </row>
    <row r="45" spans="1:9" x14ac:dyDescent="0.2">
      <c r="A45" s="63"/>
      <c r="B45" s="63"/>
      <c r="C45" s="63"/>
      <c r="D45" s="63"/>
      <c r="E45" s="63"/>
      <c r="F45" s="63"/>
      <c r="G45" s="63"/>
      <c r="H45" s="1"/>
      <c r="I45" s="1"/>
    </row>
    <row r="46" spans="1:9" x14ac:dyDescent="0.2">
      <c r="A46" s="63"/>
      <c r="B46" s="63"/>
      <c r="C46" s="63"/>
      <c r="D46" s="63"/>
      <c r="E46" s="63"/>
      <c r="F46" s="63"/>
      <c r="G46" s="63"/>
      <c r="H46" s="1"/>
      <c r="I46" s="1"/>
    </row>
    <row r="47" spans="1:9" x14ac:dyDescent="0.2">
      <c r="A47" s="63"/>
      <c r="B47" s="63"/>
      <c r="C47" s="63"/>
      <c r="D47" s="63"/>
      <c r="E47" s="63"/>
      <c r="F47" s="63"/>
      <c r="G47" s="63"/>
      <c r="H47" s="1"/>
      <c r="I47" s="1"/>
    </row>
    <row r="48" spans="1:9" x14ac:dyDescent="0.2">
      <c r="A48" s="63"/>
      <c r="B48" s="63"/>
      <c r="C48" s="63"/>
      <c r="D48" s="63"/>
      <c r="E48" s="63"/>
      <c r="F48" s="63"/>
      <c r="G48" s="63"/>
      <c r="H48" s="1"/>
      <c r="I48" s="1"/>
    </row>
    <row r="49" spans="1:9" x14ac:dyDescent="0.2">
      <c r="A49" s="63"/>
      <c r="B49" s="63"/>
      <c r="C49" s="63"/>
      <c r="D49" s="63"/>
      <c r="E49" s="63"/>
      <c r="F49" s="63"/>
      <c r="G49" s="63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64" t="s">
        <v>144</v>
      </c>
      <c r="C52" s="1"/>
      <c r="D52" s="1"/>
      <c r="E52" s="65" t="s">
        <v>145</v>
      </c>
      <c r="F52" s="65"/>
      <c r="G52" s="65"/>
      <c r="H52" s="1"/>
      <c r="I52" s="1"/>
    </row>
    <row r="53" spans="1:9" ht="22.5" x14ac:dyDescent="0.2">
      <c r="A53" s="1"/>
      <c r="B53" s="66" t="s">
        <v>146</v>
      </c>
      <c r="C53" s="1"/>
      <c r="D53" s="1"/>
      <c r="E53" s="67" t="s">
        <v>148</v>
      </c>
      <c r="F53" s="67"/>
      <c r="G53" s="67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</sheetData>
  <sheetProtection formatCells="0" formatColumns="0" formatRows="0" autoFilter="0"/>
  <mergeCells count="7">
    <mergeCell ref="E52:G52"/>
    <mergeCell ref="E53:G53"/>
    <mergeCell ref="A1:H1"/>
    <mergeCell ref="A2:B4"/>
    <mergeCell ref="C2:G2"/>
    <mergeCell ref="H2:H3"/>
    <mergeCell ref="A43:G4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2021-07-14T20:55:26Z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