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13_ncr:1_{E2FEF796-100B-4397-8A9D-0352C9C5553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F6" i="22" l="1"/>
  <c r="E6" i="22"/>
  <c r="F6" i="20"/>
  <c r="F30" i="20" s="1"/>
  <c r="E6" i="20"/>
  <c r="E30" i="20" s="1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7" i="19"/>
  <c r="F7" i="19"/>
  <c r="E7" i="19"/>
  <c r="D7" i="19"/>
  <c r="C7" i="19"/>
  <c r="B7" i="19"/>
  <c r="C31" i="16"/>
  <c r="B31" i="16"/>
  <c r="G28" i="16"/>
  <c r="G31" i="16" s="1"/>
  <c r="F28" i="16"/>
  <c r="E28" i="16"/>
  <c r="D28" i="16"/>
  <c r="D31" i="16" s="1"/>
  <c r="C28" i="16"/>
  <c r="B28" i="16"/>
  <c r="G21" i="16"/>
  <c r="F21" i="16"/>
  <c r="F31" i="16" s="1"/>
  <c r="E21" i="16"/>
  <c r="D21" i="16"/>
  <c r="C21" i="16"/>
  <c r="B21" i="16"/>
  <c r="G7" i="16"/>
  <c r="F7" i="16"/>
  <c r="E7" i="16"/>
  <c r="E31" i="16" s="1"/>
  <c r="D7" i="16"/>
  <c r="C7" i="16"/>
  <c r="B7" i="16"/>
  <c r="G33" i="10" l="1"/>
  <c r="F33" i="10"/>
  <c r="E33" i="10"/>
  <c r="D33" i="10"/>
  <c r="C33" i="10"/>
  <c r="G9" i="10"/>
  <c r="F9" i="10"/>
  <c r="E9" i="10"/>
  <c r="D9" i="10"/>
  <c r="C9" i="10"/>
  <c r="B33" i="10"/>
  <c r="B9" i="10"/>
  <c r="G77" i="9"/>
  <c r="F77" i="9"/>
  <c r="E77" i="9"/>
  <c r="D77" i="9"/>
  <c r="C77" i="9"/>
  <c r="B77" i="9"/>
  <c r="G9" i="9"/>
  <c r="F9" i="9"/>
  <c r="E9" i="9"/>
  <c r="D9" i="9"/>
  <c r="C9" i="9"/>
  <c r="B9" i="9"/>
  <c r="G19" i="9"/>
  <c r="F19" i="9"/>
  <c r="E19" i="9"/>
  <c r="D19" i="9"/>
  <c r="C19" i="9"/>
  <c r="B19" i="9"/>
  <c r="G10" i="9"/>
  <c r="F10" i="9"/>
  <c r="E10" i="9"/>
  <c r="D10" i="9"/>
  <c r="C10" i="9"/>
  <c r="B10" i="9"/>
  <c r="G9" i="8"/>
  <c r="F9" i="8"/>
  <c r="E9" i="8"/>
  <c r="D9" i="8"/>
  <c r="C9" i="8"/>
  <c r="B9" i="8"/>
  <c r="G159" i="7"/>
  <c r="F159" i="7"/>
  <c r="E159" i="7"/>
  <c r="D159" i="7"/>
  <c r="C159" i="7"/>
  <c r="B159" i="7"/>
  <c r="G58" i="7"/>
  <c r="F58" i="7"/>
  <c r="E58" i="7"/>
  <c r="E9" i="7" s="1"/>
  <c r="C58" i="7"/>
  <c r="D58" i="7"/>
  <c r="G48" i="7"/>
  <c r="F48" i="7"/>
  <c r="E48" i="7"/>
  <c r="D48" i="7"/>
  <c r="C48" i="7"/>
  <c r="B58" i="7"/>
  <c r="B48" i="7"/>
  <c r="G38" i="7"/>
  <c r="F38" i="7"/>
  <c r="E38" i="7"/>
  <c r="D38" i="7"/>
  <c r="C38" i="7"/>
  <c r="B38" i="7"/>
  <c r="G28" i="7"/>
  <c r="F28" i="7"/>
  <c r="F9" i="7" s="1"/>
  <c r="E28" i="7"/>
  <c r="D28" i="7"/>
  <c r="C28" i="7"/>
  <c r="B28" i="7"/>
  <c r="G18" i="7"/>
  <c r="F18" i="7"/>
  <c r="E18" i="7"/>
  <c r="D18" i="7"/>
  <c r="C18" i="7"/>
  <c r="B18" i="7"/>
  <c r="G10" i="7"/>
  <c r="F10" i="7"/>
  <c r="E10" i="7"/>
  <c r="D10" i="7"/>
  <c r="D9" i="7" s="1"/>
  <c r="C10" i="7"/>
  <c r="B10" i="7"/>
  <c r="C9" i="7"/>
  <c r="A2" i="6"/>
  <c r="A4" i="6"/>
  <c r="D25" i="5"/>
  <c r="D23" i="5"/>
  <c r="D21" i="5"/>
  <c r="C25" i="5"/>
  <c r="C23" i="5"/>
  <c r="C21" i="5"/>
  <c r="D13" i="5"/>
  <c r="C13" i="5"/>
  <c r="D8" i="5"/>
  <c r="C8" i="5"/>
  <c r="B13" i="5"/>
  <c r="B8" i="5"/>
  <c r="F81" i="2"/>
  <c r="E81" i="2"/>
  <c r="F79" i="2"/>
  <c r="E79" i="2"/>
  <c r="F68" i="2"/>
  <c r="E68" i="2"/>
  <c r="F63" i="2"/>
  <c r="E63" i="2"/>
  <c r="E59" i="2"/>
  <c r="F59" i="2"/>
  <c r="F47" i="2"/>
  <c r="E47" i="2"/>
  <c r="F42" i="2"/>
  <c r="E42" i="2"/>
  <c r="F9" i="2"/>
  <c r="E9" i="2"/>
  <c r="C62" i="2"/>
  <c r="B62" i="2"/>
  <c r="C60" i="2"/>
  <c r="B60" i="2"/>
  <c r="C47" i="2"/>
  <c r="B47" i="2"/>
  <c r="C25" i="2"/>
  <c r="B25" i="2"/>
  <c r="C17" i="2"/>
  <c r="B17" i="2"/>
  <c r="C9" i="2"/>
  <c r="B9" i="2"/>
  <c r="F6" i="2"/>
  <c r="E6" i="2"/>
  <c r="A2" i="25"/>
  <c r="F17" i="22"/>
  <c r="E17" i="22"/>
  <c r="E28" i="22" s="1"/>
  <c r="D17" i="22"/>
  <c r="C17" i="22"/>
  <c r="B17" i="22"/>
  <c r="G6" i="22"/>
  <c r="G28" i="22" s="1"/>
  <c r="D6" i="22"/>
  <c r="C6" i="22"/>
  <c r="C28" i="22" s="1"/>
  <c r="B6" i="22"/>
  <c r="A2" i="22"/>
  <c r="G27" i="20"/>
  <c r="D27" i="20"/>
  <c r="C27" i="20"/>
  <c r="B27" i="20"/>
  <c r="G20" i="20"/>
  <c r="D20" i="20"/>
  <c r="C20" i="20"/>
  <c r="B20" i="20"/>
  <c r="B30" i="20" s="1"/>
  <c r="G6" i="20"/>
  <c r="D6" i="20"/>
  <c r="D30" i="20" s="1"/>
  <c r="C6" i="20"/>
  <c r="C30" i="20" s="1"/>
  <c r="B6" i="20"/>
  <c r="A2" i="20"/>
  <c r="A2" i="19"/>
  <c r="A2" i="16"/>
  <c r="B9" i="7" l="1"/>
  <c r="G9" i="7"/>
  <c r="B28" i="22"/>
  <c r="D28" i="22"/>
  <c r="F28" i="22"/>
  <c r="G30" i="20"/>
  <c r="A5" i="10"/>
  <c r="A5" i="9"/>
  <c r="A5" i="8"/>
  <c r="A5" i="7"/>
  <c r="A4" i="5"/>
  <c r="A4" i="3"/>
  <c r="A2" i="15"/>
  <c r="A2" i="14" l="1"/>
  <c r="A2" i="13"/>
  <c r="A2" i="12"/>
  <c r="A2" i="11"/>
  <c r="A2" i="10"/>
  <c r="A2" i="9"/>
  <c r="A2" i="8"/>
  <c r="A2" i="7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0" i="8"/>
  <c r="D20" i="8"/>
  <c r="E20" i="8"/>
  <c r="E30" i="8" s="1"/>
  <c r="F20" i="8"/>
  <c r="F30" i="8" s="1"/>
  <c r="G20" i="8"/>
  <c r="B20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K20" i="4" l="1"/>
  <c r="E20" i="4"/>
  <c r="I20" i="4"/>
  <c r="B30" i="8"/>
  <c r="D30" i="8"/>
  <c r="C30" i="8"/>
  <c r="G30" i="8"/>
  <c r="B41" i="6"/>
  <c r="B70" i="6" s="1"/>
  <c r="B65" i="6"/>
  <c r="G54" i="6"/>
  <c r="D65" i="6"/>
  <c r="D70" i="6" s="1"/>
  <c r="E41" i="6"/>
  <c r="E70" i="6" s="1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16" i="6"/>
  <c r="G41" i="6" s="1"/>
  <c r="G37" i="6"/>
  <c r="G42" i="6" l="1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<sst xmlns="http://schemas.openxmlformats.org/spreadsheetml/2006/main" count="1024" uniqueCount="613">
  <si>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</si>
  <si>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</si>
  <si>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</si>
  <si>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</si>
  <si>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</si>
  <si>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</si>
  <si>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</si>
  <si>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</si>
  <si>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</si>
  <si>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</si>
  <si>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</si>
  <si>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</si>
  <si>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</si>
  <si>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</si>
  <si>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</si>
  <si>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</si>
  <si>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</si>
  <si>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</si>
  <si>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</si>
  <si>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</si>
  <si>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</si>
  <si>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</si>
  <si>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</si>
  <si>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</si>
  <si>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</si>
  <si>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</si>
  <si>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</si>
  <si>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</si>
  <si>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</si>
  <si>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</si>
  <si>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</si>
  <si>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</si>
  <si>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</si>
  <si>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</si>
  <si>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</si>
  <si>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</si>
  <si>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</si>
  <si>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</si>
  <si>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</si>
  <si>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</si>
  <si>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</si>
  <si>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</si>
  <si>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</si>
  <si>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</si>
  <si>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</si>
  <si>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</si>
  <si>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</si>
  <si>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</si>
  <si>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</si>
  <si>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</si>
  <si>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</si>
  <si>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</si>
  <si>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</si>
  <si>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</si>
  <si>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</si>
  <si>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</si>
  <si>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</si>
  <si>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</si>
  <si>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</si>
  <si>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</si>
  <si>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</si>
  <si>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</si>
  <si>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</si>
  <si>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</si>
  <si>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</si>
  <si>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</si>
  <si>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</si>
  <si>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</si>
  <si>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</si>
  <si>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</si>
  <si>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</si>
  <si>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</si>
  <si>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</si>
  <si>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</si>
  <si>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</si>
  <si>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</si>
  <si>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</si>
  <si>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</si>
  <si>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</si>
  <si>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</si>
  <si>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</si>
  <si>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</si>
  <si>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</si>
  <si>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</si>
  <si>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</si>
  <si>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</si>
  <si>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</si>
  <si>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</si>
  <si>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</si>
  <si>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</si>
  <si>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</si>
  <si>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</si>
  <si>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</si>
  <si>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</si>
  <si>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</si>
  <si>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</si>
  <si>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</si>
  <si>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</si>
  <si>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</si>
  <si>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</si>
  <si>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</si>
  <si>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</si>
  <si>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</si>
  <si>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</si>
  <si>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</si>
  <si>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</si>
  <si>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</si>
  <si>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</si>
  <si>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</si>
  <si>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</si>
  <si>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</si>
  <si>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</si>
  <si>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</si>
  <si>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</si>
  <si>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</si>
  <si>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</si>
  <si>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</si>
  <si>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</si>
  <si>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</si>
  <si>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</si>
  <si>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</si>
  <si>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</si>
  <si>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</si>
  <si>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</si>
  <si>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</si>
  <si>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</si>
  <si>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</si>
  <si>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</si>
  <si>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</si>
  <si>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</si>
  <si>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</si>
  <si>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</si>
  <si>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</si>
  <si>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</si>
  <si>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</si>
  <si>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</si>
  <si>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</si>
  <si>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</si>
  <si>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</si>
  <si>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</si>
  <si>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</si>
  <si>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</si>
  <si>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</si>
  <si>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</si>
  <si>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</si>
  <si>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</si>
  <si>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</si>
  <si>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</si>
  <si>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</si>
  <si>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</si>
  <si>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</si>
  <si>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</si>
  <si>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</si>
  <si>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</si>
  <si>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</si>
  <si>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</si>
  <si>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</si>
  <si>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</si>
  <si>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</si>
  <si>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</si>
  <si>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</si>
  <si>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</si>
  <si>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</si>
  <si>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</si>
  <si>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</si>
  <si>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</si>
  <si>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</si>
  <si>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</si>
  <si>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</si>
  <si>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</si>
  <si>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</si>
  <si>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</si>
  <si>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</si>
  <si>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</si>
  <si>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</si>
  <si>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</si>
  <si>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</si>
  <si>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</si>
  <si>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</si>
  <si>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</si>
  <si>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</si>
  <si>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</si>
  <si>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</si>
  <si>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</si>
  <si>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</si>
  <si>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</si>
  <si>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</si>
  <si>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</si>
  <si>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</si>
  <si>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</si>
  <si>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</si>
  <si>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</si>
  <si>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</si>
  <si>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</si>
  <si>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</si>
  <si>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</si>
  <si>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</si>
  <si>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</si>
  <si>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</si>
  <si>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</si>
  <si>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</si>
  <si>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</si>
  <si>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</si>
  <si>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</si>
  <si>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</si>
  <si>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</si>
  <si>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</si>
  <si>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</si>
  <si>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</si>
  <si>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</si>
  <si>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</si>
  <si>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</si>
  <si>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</si>
  <si>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</si>
  <si>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</si>
  <si>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</si>
  <si>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</si>
  <si>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</si>
  <si>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</si>
  <si>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</si>
  <si>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</si>
  <si>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</si>
  <si>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</si>
  <si>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</si>
  <si>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</si>
  <si>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</si>
  <si>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</si>
  <si>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</si>
  <si>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</si>
  <si>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</si>
  <si>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</si>
  <si>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</si>
  <si>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</si>
  <si>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</si>
  <si>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</si>
  <si>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</si>
  <si>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</si>
  <si>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</si>
  <si>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</si>
  <si>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</si>
  <si>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</si>
  <si>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</si>
  <si>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</si>
  <si>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</si>
  <si>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</si>
  <si>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</si>
  <si>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</si>
  <si>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</si>
  <si>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</si>
  <si>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</si>
  <si>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</si>
  <si>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</si>
  <si>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</si>
  <si>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</si>
  <si>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</si>
  <si>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</si>
  <si>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</si>
  <si>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</si>
  <si>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</si>
  <si>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</si>
  <si>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</si>
  <si>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</si>
  <si>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</si>
  <si>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</si>
  <si>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</si>
  <si>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</si>
  <si>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</si>
  <si>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</si>
  <si>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</si>
  <si>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</si>
  <si>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</si>
  <si>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</si>
  <si>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</si>
  <si>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</si>
  <si>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</si>
  <si>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</si>
  <si>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</si>
  <si>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</si>
  <si>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</si>
  <si>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</si>
  <si>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</si>
  <si>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</si>
  <si>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</si>
  <si>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</si>
  <si>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</si>
  <si>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</si>
  <si>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</si>
  <si>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</si>
  <si>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</si>
  <si>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</si>
  <si>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</si>
  <si>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</si>
  <si>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</si>
  <si>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</si>
  <si>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</si>
  <si>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</si>
  <si>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</si>
  <si>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</si>
  <si>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</si>
  <si>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</si>
  <si>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</si>
  <si>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</si>
  <si>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</si>
  <si>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</si>
  <si>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</si>
  <si>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</si>
  <si>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</si>
  <si>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</si>
  <si>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</si>
  <si>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</si>
  <si>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</si>
  <si>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</si>
  <si>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</si>
  <si>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</si>
  <si>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</si>
  <si>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</si>
  <si>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</si>
  <si>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</si>
  <si>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</si>
  <si>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</si>
  <si>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</si>
  <si>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</si>
  <si>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</si>
  <si>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</si>
  <si>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</si>
  <si>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</si>
  <si>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</si>
  <si>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</si>
  <si>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</si>
  <si>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</si>
  <si>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</si>
  <si>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</si>
  <si>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</si>
  <si>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</si>
  <si>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</si>
  <si>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</si>
  <si>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</si>
  <si>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</si>
  <si>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</si>
  <si>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</si>
  <si>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</si>
  <si>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</si>
  <si>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</si>
  <si>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</si>
  <si>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</si>
  <si>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</si>
  <si>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</si>
  <si>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</si>
  <si>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</si>
  <si>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</si>
  <si>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</si>
  <si>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</si>
  <si>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</si>
  <si>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</si>
  <si>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</si>
  <si>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</si>
  <si>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</si>
  <si>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</si>
  <si>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</si>
  <si>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</si>
  <si>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</si>
  <si>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</si>
  <si>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</si>
  <si>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</si>
  <si>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</si>
  <si>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</si>
  <si>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</si>
  <si>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</si>
  <si>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</si>
  <si>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</si>
  <si>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</si>
  <si>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</si>
  <si>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</si>
  <si>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</si>
  <si>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</si>
  <si>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</si>
  <si>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</si>
  <si>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</si>
  <si>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</si>
  <si>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</si>
  <si>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</si>
  <si>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</si>
  <si>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</si>
  <si>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</si>
  <si>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</si>
  <si>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</si>
  <si>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</si>
  <si>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</si>
  <si>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</si>
  <si>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</si>
  <si>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</si>
  <si>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</si>
  <si>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</si>
  <si>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</si>
  <si>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</si>
  <si>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</si>
  <si>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</si>
  <si>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</si>
  <si>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</si>
  <si>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</si>
  <si>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</si>
  <si>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</si>
  <si>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</si>
  <si>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</si>
  <si>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</si>
  <si>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</si>
  <si>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</si>
  <si>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</si>
  <si>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</si>
  <si>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</si>
  <si>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</si>
  <si>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</si>
  <si>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</si>
  <si>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</si>
  <si>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</si>
  <si>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</si>
  <si>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</si>
  <si>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</si>
  <si>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</si>
  <si>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</si>
  <si>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</si>
  <si>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</si>
  <si>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</si>
  <si>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</si>
  <si>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</si>
  <si>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</si>
  <si>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</si>
  <si>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</si>
  <si>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</si>
  <si>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</si>
  <si>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</si>
  <si>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</si>
  <si>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</si>
  <si>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</si>
  <si>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</si>
  <si>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</si>
  <si>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</si>
  <si>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</si>
  <si>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</si>
  <si>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</si>
  <si>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</si>
  <si>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</si>
  <si>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</si>
  <si>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</si>
  <si>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</si>
  <si>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</si>
  <si>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</si>
  <si>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</si>
  <si>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</si>
  <si>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</si>
  <si>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</si>
  <si>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</si>
  <si>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</si>
  <si>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</si>
  <si>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</si>
  <si>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</si>
  <si>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</si>
  <si>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</si>
  <si>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</si>
  <si>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</si>
  <si>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</si>
  <si>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</si>
  <si>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</si>
  <si>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</si>
  <si>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</si>
  <si>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</si>
  <si>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</si>
  <si>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</si>
  <si>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</si>
  <si>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</si>
  <si>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</si>
  <si>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</si>
  <si>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</si>
  <si>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</si>
  <si>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</si>
  <si>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</si>
  <si>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</si>
  <si>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</si>
  <si>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</si>
  <si>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</si>
  <si>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</si>
  <si>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</si>
  <si>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</si>
  <si>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</si>
  <si>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</si>
  <si>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</si>
  <si>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</si>
  <si>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</si>
  <si>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</si>
  <si>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</si>
  <si>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</si>
  <si>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</si>
  <si>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</si>
  <si>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</si>
  <si>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</si>
  <si>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</si>
  <si>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</si>
  <si>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</si>
  <si>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</si>
  <si>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</si>
  <si>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</si>
  <si>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</si>
  <si>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</si>
  <si>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</si>
  <si>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</si>
  <si>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</si>
  <si>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</si>
  <si>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</si>
  <si>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</si>
  <si>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</si>
  <si>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</si>
  <si>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</si>
  <si>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</si>
  <si>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</si>
  <si>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</si>
  <si>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</si>
  <si>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</si>
  <si>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</si>
  <si>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</si>
  <si>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</si>
  <si>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</si>
  <si>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</si>
  <si>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</si>
  <si>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</si>
  <si>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</si>
  <si>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</si>
  <si>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</si>
  <si>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</si>
  <si>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</si>
  <si>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</si>
  <si>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</si>
  <si>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</si>
  <si>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</si>
  <si>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</si>
  <si>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</si>
  <si>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</si>
  <si>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</si>
  <si>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</si>
  <si>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</si>
  <si>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</si>
  <si>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</si>
  <si>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</si>
  <si>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</si>
  <si>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</si>
  <si>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</si>
  <si>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</si>
  <si>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</si>
  <si>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</si>
  <si>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</si>
  <si>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</si>
  <si>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</si>
  <si>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</si>
  <si>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</si>
  <si>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</si>
  <si>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</si>
  <si>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</si>
  <si>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</si>
  <si>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</si>
  <si>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</si>
  <si>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</si>
  <si>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</si>
  <si>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</si>
  <si>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</si>
  <si>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</si>
  <si>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</si>
  <si>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</si>
  <si>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</si>
  <si>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</si>
  <si>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</si>
  <si>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</si>
  <si>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</si>
  <si>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</si>
  <si>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</si>
  <si>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</si>
  <si>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</si>
  <si>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</si>
  <si>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</si>
  <si>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</si>
  <si>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</si>
  <si>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</si>
  <si>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</si>
  <si>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</si>
  <si>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</si>
  <si>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</si>
  <si>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</si>
  <si>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</si>
  <si>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</si>
  <si>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</si>
  <si>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</si>
  <si>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</si>
  <si>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</si>
  <si>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</si>
  <si>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</si>
  <si>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</si>
  <si>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</si>
  <si>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</si>
  <si>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DE AGUA POTABLE Y ALCANTARILLADO MUNICIPAL DE VALLE DE SANTIAGO</t>
  </si>
  <si>
    <t>Al 31 de Diciembre de 2024 y al 30 de junio de 2025 (b)</t>
  </si>
  <si>
    <t>Del 1 de Enero al 30 de Junio de 2025 (b)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</si>
  <si>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</si>
  <si>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</si>
  <si>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</si>
  <si>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</si>
  <si>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</si>
  <si>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</si>
  <si>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</si>
  <si>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</si>
  <si>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</si>
  <si>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NO APLICA</t>
  </si>
  <si>
    <t>IIA. Total de Pasivos Circulante (IIA = a + b + c + d + e + f + g + h)</t>
  </si>
  <si>
    <t>IA. Total de Activo Circulante (IA = a + b + c + d + e + f + g)</t>
  </si>
  <si>
    <t>IB. Total de Activo No Circulante (IB = a + b + c + d + e + f + g + h + i)</t>
  </si>
  <si>
    <t>IIB. Total de Pasivo No Circulante (IIB = a + b + c + d + e +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</si>
</sst>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2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3" fontId="10" fillId="0" borderId="18" xfId="0" applyNumberFormat="1" applyFont="1" applyBorder="1" applyProtection="1">
      <protection locked="0"/>
    </xf>
    <xf numFmtId="4" fontId="2" fillId="0" borderId="7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7F5C0B4A-66C0-4AC9-BD48-1704FF6B1EE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9A8B0C5D-A38E-4D84-A0F2-FC25160F5FD7}"/>
    <cellStyle name="Normal 3" xfId="6" xr:uid="{EC523832-CD12-4463-B41C-7FEB26A0C51C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28" zoomScale="75" zoomScaleNormal="75" workbookViewId="0">
      <selection activeCell="K50" sqref="K5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9" t="s">
        <v>0</v>
      </c>
      <c r="B1" s="190"/>
      <c r="C1" s="190"/>
      <c r="D1" s="190"/>
      <c r="E1" s="190"/>
      <c r="F1" s="191"/>
    </row>
    <row r="2" spans="1:6" ht="15" customHeight="1" x14ac:dyDescent="0.25">
      <c r="A2" s="105" t="s">
        <v>596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597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8" t="s">
        <v>3</v>
      </c>
      <c r="B6" s="39" t="s">
        <v>4</v>
      </c>
      <c r="C6" s="1" t="s">
        <v>5</v>
      </c>
      <c r="D6" s="40" t="s">
        <v>6</v>
      </c>
      <c r="E6" s="39" t="str">
        <f>B6</f>
        <v>2025 (d)</v>
      </c>
      <c r="F6" s="1" t="str">
        <f>C6</f>
        <v>31 de diciembre de 2024 (e)</v>
      </c>
    </row>
    <row r="7" spans="1:6" ht="12.95" customHeight="1" x14ac:dyDescent="0.25">
      <c r="A7" s="41" t="s">
        <v>7</v>
      </c>
      <c r="B7" s="42"/>
      <c r="C7" s="42"/>
      <c r="D7" s="41" t="s">
        <v>8</v>
      </c>
      <c r="E7" s="42"/>
      <c r="F7" s="42"/>
    </row>
    <row r="8" spans="1:6" x14ac:dyDescent="0.25">
      <c r="A8" s="2" t="s">
        <v>9</v>
      </c>
      <c r="B8" s="43"/>
      <c r="C8" s="43"/>
      <c r="D8" s="2" t="s">
        <v>10</v>
      </c>
      <c r="E8" s="43"/>
      <c r="F8" s="43"/>
    </row>
    <row r="9" spans="1:6" x14ac:dyDescent="0.25">
      <c r="A9" s="44" t="s">
        <v>11</v>
      </c>
      <c r="B9" s="155">
        <f>SUM(B10:B16)</f>
        <v>60707725.82</v>
      </c>
      <c r="C9" s="155">
        <f>SUM(C10:C16)</f>
        <v>43273289.090000004</v>
      </c>
      <c r="D9" s="44" t="s">
        <v>12</v>
      </c>
      <c r="E9" s="155">
        <f>SUM(E10:E18)</f>
        <v>34187946.350000001</v>
      </c>
      <c r="F9" s="155">
        <f>SUM(F10:F18)</f>
        <v>36662880.710000001</v>
      </c>
    </row>
    <row r="10" spans="1:6" x14ac:dyDescent="0.25">
      <c r="A10" s="46" t="s">
        <v>13</v>
      </c>
      <c r="B10" s="158">
        <v>0</v>
      </c>
      <c r="C10" s="158">
        <v>0</v>
      </c>
      <c r="D10" s="46" t="s">
        <v>14</v>
      </c>
      <c r="E10" s="158">
        <v>107945.35</v>
      </c>
      <c r="F10" s="158">
        <v>107945.35</v>
      </c>
    </row>
    <row r="11" spans="1:6" x14ac:dyDescent="0.25">
      <c r="A11" s="46" t="s">
        <v>15</v>
      </c>
      <c r="B11" s="158">
        <v>60707725.82</v>
      </c>
      <c r="C11" s="158">
        <v>43273289.090000004</v>
      </c>
      <c r="D11" s="46" t="s">
        <v>16</v>
      </c>
      <c r="E11" s="158">
        <v>2955920.67</v>
      </c>
      <c r="F11" s="158">
        <v>8727793.9800000004</v>
      </c>
    </row>
    <row r="12" spans="1:6" x14ac:dyDescent="0.25">
      <c r="A12" s="46" t="s">
        <v>17</v>
      </c>
      <c r="B12" s="158">
        <v>0</v>
      </c>
      <c r="C12" s="158">
        <v>0</v>
      </c>
      <c r="D12" s="46" t="s">
        <v>18</v>
      </c>
      <c r="E12" s="158">
        <v>-133398.41</v>
      </c>
      <c r="F12" s="158">
        <v>-133398.41</v>
      </c>
    </row>
    <row r="13" spans="1:6" x14ac:dyDescent="0.25">
      <c r="A13" s="46" t="s">
        <v>19</v>
      </c>
      <c r="B13" s="158">
        <v>0</v>
      </c>
      <c r="C13" s="158">
        <v>0</v>
      </c>
      <c r="D13" s="46" t="s">
        <v>20</v>
      </c>
      <c r="E13" s="158">
        <v>0</v>
      </c>
      <c r="F13" s="158">
        <v>0</v>
      </c>
    </row>
    <row r="14" spans="1:6" x14ac:dyDescent="0.25">
      <c r="A14" s="46" t="s">
        <v>21</v>
      </c>
      <c r="B14" s="158">
        <v>0</v>
      </c>
      <c r="C14" s="158">
        <v>0</v>
      </c>
      <c r="D14" s="46" t="s">
        <v>22</v>
      </c>
      <c r="E14" s="158">
        <v>3200</v>
      </c>
      <c r="F14" s="158">
        <v>3200</v>
      </c>
    </row>
    <row r="15" spans="1:6" x14ac:dyDescent="0.25">
      <c r="A15" s="46" t="s">
        <v>23</v>
      </c>
      <c r="B15" s="158">
        <v>0</v>
      </c>
      <c r="C15" s="158">
        <v>0</v>
      </c>
      <c r="D15" s="46" t="s">
        <v>24</v>
      </c>
      <c r="E15" s="158">
        <v>0</v>
      </c>
      <c r="F15" s="158">
        <v>0</v>
      </c>
    </row>
    <row r="16" spans="1:6" x14ac:dyDescent="0.25">
      <c r="A16" s="46" t="s">
        <v>25</v>
      </c>
      <c r="B16" s="158">
        <v>0</v>
      </c>
      <c r="C16" s="158">
        <v>0</v>
      </c>
      <c r="D16" s="46" t="s">
        <v>26</v>
      </c>
      <c r="E16" s="158">
        <v>34829382.109999999</v>
      </c>
      <c r="F16" s="158">
        <v>30425476.16</v>
      </c>
    </row>
    <row r="17" spans="1:6" x14ac:dyDescent="0.25">
      <c r="A17" s="44" t="s">
        <v>27</v>
      </c>
      <c r="B17" s="155">
        <f>SUM(B18:B24)</f>
        <v>55629288.82</v>
      </c>
      <c r="C17" s="155">
        <f>SUM(C18:C24)</f>
        <v>53558541.599999994</v>
      </c>
      <c r="D17" s="46" t="s">
        <v>28</v>
      </c>
      <c r="E17" s="158">
        <v>0</v>
      </c>
      <c r="F17" s="158">
        <v>0</v>
      </c>
    </row>
    <row r="18" spans="1:6" x14ac:dyDescent="0.25">
      <c r="A18" s="46" t="s">
        <v>29</v>
      </c>
      <c r="B18" s="158">
        <v>0</v>
      </c>
      <c r="C18" s="158">
        <v>0</v>
      </c>
      <c r="D18" s="46" t="s">
        <v>30</v>
      </c>
      <c r="E18" s="158">
        <v>-3575103.37</v>
      </c>
      <c r="F18" s="158">
        <v>-2468136.37</v>
      </c>
    </row>
    <row r="19" spans="1:6" x14ac:dyDescent="0.25">
      <c r="A19" s="46" t="s">
        <v>31</v>
      </c>
      <c r="B19" s="158">
        <v>27407.34</v>
      </c>
      <c r="C19" s="158">
        <v>27407.34</v>
      </c>
      <c r="D19" s="44" t="s">
        <v>32</v>
      </c>
      <c r="E19" s="155">
        <v>0</v>
      </c>
      <c r="F19" s="155">
        <v>0</v>
      </c>
    </row>
    <row r="20" spans="1:6" x14ac:dyDescent="0.25">
      <c r="A20" s="46" t="s">
        <v>33</v>
      </c>
      <c r="B20" s="158">
        <v>807870.11</v>
      </c>
      <c r="C20" s="158">
        <v>732264.74</v>
      </c>
      <c r="D20" s="46" t="s">
        <v>34</v>
      </c>
      <c r="E20" s="158">
        <v>0</v>
      </c>
      <c r="F20" s="158">
        <v>0</v>
      </c>
    </row>
    <row r="21" spans="1:6" x14ac:dyDescent="0.25">
      <c r="A21" s="46" t="s">
        <v>35</v>
      </c>
      <c r="B21" s="158">
        <v>10176012.67</v>
      </c>
      <c r="C21" s="158">
        <v>10176012.67</v>
      </c>
      <c r="D21" s="46" t="s">
        <v>36</v>
      </c>
      <c r="E21" s="158">
        <v>0</v>
      </c>
      <c r="F21" s="158">
        <v>0</v>
      </c>
    </row>
    <row r="22" spans="1:6" x14ac:dyDescent="0.25">
      <c r="A22" s="46" t="s">
        <v>37</v>
      </c>
      <c r="B22" s="158">
        <v>260719.45</v>
      </c>
      <c r="C22" s="158">
        <v>260719.45</v>
      </c>
      <c r="D22" s="46" t="s">
        <v>38</v>
      </c>
      <c r="E22" s="158">
        <v>0</v>
      </c>
      <c r="F22" s="158">
        <v>0</v>
      </c>
    </row>
    <row r="23" spans="1:6" x14ac:dyDescent="0.25">
      <c r="A23" s="46" t="s">
        <v>39</v>
      </c>
      <c r="B23" s="158">
        <v>0</v>
      </c>
      <c r="C23" s="158">
        <v>0</v>
      </c>
      <c r="D23" s="44" t="s">
        <v>40</v>
      </c>
      <c r="E23" s="155">
        <v>0</v>
      </c>
      <c r="F23" s="155">
        <v>0</v>
      </c>
    </row>
    <row r="24" spans="1:6" x14ac:dyDescent="0.25">
      <c r="A24" s="46" t="s">
        <v>41</v>
      </c>
      <c r="B24" s="158">
        <v>44357279.25</v>
      </c>
      <c r="C24" s="158">
        <v>42362137.399999999</v>
      </c>
      <c r="D24" s="46" t="s">
        <v>42</v>
      </c>
      <c r="E24" s="158">
        <v>0</v>
      </c>
      <c r="F24" s="158">
        <v>0</v>
      </c>
    </row>
    <row r="25" spans="1:6" x14ac:dyDescent="0.25">
      <c r="A25" s="44" t="s">
        <v>43</v>
      </c>
      <c r="B25" s="155">
        <f>SUM(B26:B30)</f>
        <v>2080106.4100000001</v>
      </c>
      <c r="C25" s="155">
        <f>SUM(C26:C30)</f>
        <v>1839541.63</v>
      </c>
      <c r="D25" s="46" t="s">
        <v>44</v>
      </c>
      <c r="E25" s="158">
        <v>0</v>
      </c>
      <c r="F25" s="158">
        <v>0</v>
      </c>
    </row>
    <row r="26" spans="1:6" x14ac:dyDescent="0.25">
      <c r="A26" s="46" t="s">
        <v>45</v>
      </c>
      <c r="B26" s="158">
        <v>714411.01</v>
      </c>
      <c r="C26" s="158">
        <v>473846.23</v>
      </c>
      <c r="D26" s="44" t="s">
        <v>46</v>
      </c>
      <c r="E26" s="158">
        <v>0</v>
      </c>
      <c r="F26" s="158">
        <v>0</v>
      </c>
    </row>
    <row r="27" spans="1:6" x14ac:dyDescent="0.25">
      <c r="A27" s="46" t="s">
        <v>47</v>
      </c>
      <c r="B27" s="158">
        <v>309704.62</v>
      </c>
      <c r="C27" s="158">
        <v>309704.62</v>
      </c>
      <c r="D27" s="44" t="s">
        <v>48</v>
      </c>
      <c r="E27" s="155">
        <v>0</v>
      </c>
      <c r="F27" s="155">
        <v>0</v>
      </c>
    </row>
    <row r="28" spans="1:6" x14ac:dyDescent="0.25">
      <c r="A28" s="46" t="s">
        <v>49</v>
      </c>
      <c r="B28" s="158">
        <v>-0.94</v>
      </c>
      <c r="C28" s="158">
        <v>-0.94</v>
      </c>
      <c r="D28" s="46" t="s">
        <v>50</v>
      </c>
      <c r="E28" s="158">
        <v>0</v>
      </c>
      <c r="F28" s="158">
        <v>0</v>
      </c>
    </row>
    <row r="29" spans="1:6" x14ac:dyDescent="0.25">
      <c r="A29" s="46" t="s">
        <v>51</v>
      </c>
      <c r="B29" s="158">
        <v>1055991.72</v>
      </c>
      <c r="C29" s="158">
        <v>1055991.72</v>
      </c>
      <c r="D29" s="46" t="s">
        <v>52</v>
      </c>
      <c r="E29" s="158">
        <v>0</v>
      </c>
      <c r="F29" s="158">
        <v>0</v>
      </c>
    </row>
    <row r="30" spans="1:6" x14ac:dyDescent="0.25">
      <c r="A30" s="46" t="s">
        <v>53</v>
      </c>
      <c r="B30" s="158">
        <v>0</v>
      </c>
      <c r="C30" s="158">
        <v>0</v>
      </c>
      <c r="D30" s="46" t="s">
        <v>54</v>
      </c>
      <c r="E30" s="158">
        <v>0</v>
      </c>
      <c r="F30" s="158">
        <v>0</v>
      </c>
    </row>
    <row r="31" spans="1:6" x14ac:dyDescent="0.25">
      <c r="A31" s="44" t="s">
        <v>55</v>
      </c>
      <c r="B31" s="155">
        <v>0</v>
      </c>
      <c r="C31" s="155">
        <v>0</v>
      </c>
      <c r="D31" s="44" t="s">
        <v>56</v>
      </c>
      <c r="E31" s="155">
        <v>0</v>
      </c>
      <c r="F31" s="155">
        <v>0</v>
      </c>
    </row>
    <row r="32" spans="1:6" x14ac:dyDescent="0.25">
      <c r="A32" s="46" t="s">
        <v>57</v>
      </c>
      <c r="B32" s="158">
        <v>0</v>
      </c>
      <c r="C32" s="158">
        <v>0</v>
      </c>
      <c r="D32" s="46" t="s">
        <v>58</v>
      </c>
      <c r="E32" s="155">
        <v>0</v>
      </c>
      <c r="F32" s="155">
        <v>0</v>
      </c>
    </row>
    <row r="33" spans="1:6" ht="14.45" customHeight="1" x14ac:dyDescent="0.25">
      <c r="A33" s="46" t="s">
        <v>59</v>
      </c>
      <c r="B33" s="158">
        <v>0</v>
      </c>
      <c r="C33" s="158">
        <v>0</v>
      </c>
      <c r="D33" s="46" t="s">
        <v>60</v>
      </c>
      <c r="E33" s="158">
        <v>0</v>
      </c>
      <c r="F33" s="158">
        <v>0</v>
      </c>
    </row>
    <row r="34" spans="1:6" ht="14.45" customHeight="1" x14ac:dyDescent="0.25">
      <c r="A34" s="46" t="s">
        <v>61</v>
      </c>
      <c r="B34" s="158">
        <v>0</v>
      </c>
      <c r="C34" s="158">
        <v>0</v>
      </c>
      <c r="D34" s="46" t="s">
        <v>62</v>
      </c>
      <c r="E34" s="158">
        <v>0</v>
      </c>
      <c r="F34" s="158">
        <v>0</v>
      </c>
    </row>
    <row r="35" spans="1:6" ht="14.45" customHeight="1" x14ac:dyDescent="0.25">
      <c r="A35" s="46" t="s">
        <v>63</v>
      </c>
      <c r="B35" s="158">
        <v>0</v>
      </c>
      <c r="C35" s="158">
        <v>0</v>
      </c>
      <c r="D35" s="46" t="s">
        <v>64</v>
      </c>
      <c r="E35" s="158">
        <v>0</v>
      </c>
      <c r="F35" s="158">
        <v>0</v>
      </c>
    </row>
    <row r="36" spans="1:6" ht="14.45" customHeight="1" x14ac:dyDescent="0.25">
      <c r="A36" s="46" t="s">
        <v>65</v>
      </c>
      <c r="B36" s="158">
        <v>0</v>
      </c>
      <c r="C36" s="158">
        <v>0</v>
      </c>
      <c r="D36" s="46" t="s">
        <v>66</v>
      </c>
      <c r="E36" s="158">
        <v>0</v>
      </c>
      <c r="F36" s="158">
        <v>0</v>
      </c>
    </row>
    <row r="37" spans="1:6" ht="14.45" customHeight="1" x14ac:dyDescent="0.25">
      <c r="A37" s="44" t="s">
        <v>67</v>
      </c>
      <c r="B37" s="158">
        <v>275407.78000000003</v>
      </c>
      <c r="C37" s="158">
        <v>275407.78000000003</v>
      </c>
      <c r="D37" s="46" t="s">
        <v>68</v>
      </c>
      <c r="E37" s="158">
        <v>0</v>
      </c>
      <c r="F37" s="158">
        <v>0</v>
      </c>
    </row>
    <row r="38" spans="1:6" x14ac:dyDescent="0.25">
      <c r="A38" s="44" t="s">
        <v>69</v>
      </c>
      <c r="B38" s="155">
        <v>0</v>
      </c>
      <c r="C38" s="155">
        <v>0</v>
      </c>
      <c r="D38" s="44" t="s">
        <v>70</v>
      </c>
      <c r="E38" s="155">
        <v>0</v>
      </c>
      <c r="F38" s="155">
        <v>0</v>
      </c>
    </row>
    <row r="39" spans="1:6" x14ac:dyDescent="0.25">
      <c r="A39" s="46" t="s">
        <v>71</v>
      </c>
      <c r="B39" s="158">
        <v>0</v>
      </c>
      <c r="C39" s="158">
        <v>0</v>
      </c>
      <c r="D39" s="46" t="s">
        <v>72</v>
      </c>
      <c r="E39" s="158">
        <v>0</v>
      </c>
      <c r="F39" s="158">
        <v>0</v>
      </c>
    </row>
    <row r="40" spans="1:6" x14ac:dyDescent="0.25">
      <c r="A40" s="46" t="s">
        <v>73</v>
      </c>
      <c r="B40" s="158">
        <v>0</v>
      </c>
      <c r="C40" s="158">
        <v>0</v>
      </c>
      <c r="D40" s="46" t="s">
        <v>74</v>
      </c>
      <c r="E40" s="158">
        <v>0</v>
      </c>
      <c r="F40" s="158">
        <v>0</v>
      </c>
    </row>
    <row r="41" spans="1:6" x14ac:dyDescent="0.25">
      <c r="A41" s="44" t="s">
        <v>75</v>
      </c>
      <c r="B41" s="155">
        <v>0</v>
      </c>
      <c r="C41" s="155">
        <v>0</v>
      </c>
      <c r="D41" s="46" t="s">
        <v>76</v>
      </c>
      <c r="E41" s="158">
        <v>0</v>
      </c>
      <c r="F41" s="158">
        <v>0</v>
      </c>
    </row>
    <row r="42" spans="1:6" x14ac:dyDescent="0.25">
      <c r="A42" s="46" t="s">
        <v>77</v>
      </c>
      <c r="B42" s="158">
        <v>0</v>
      </c>
      <c r="C42" s="158">
        <v>0</v>
      </c>
      <c r="D42" s="44" t="s">
        <v>78</v>
      </c>
      <c r="E42" s="155">
        <f>SUM(E43:E45)</f>
        <v>42598.28</v>
      </c>
      <c r="F42" s="155">
        <f>SUM(F43:F45)</f>
        <v>42598.28</v>
      </c>
    </row>
    <row r="43" spans="1:6" x14ac:dyDescent="0.25">
      <c r="A43" s="46" t="s">
        <v>79</v>
      </c>
      <c r="B43" s="158">
        <v>0</v>
      </c>
      <c r="C43" s="158">
        <v>0</v>
      </c>
      <c r="D43" s="46" t="s">
        <v>80</v>
      </c>
      <c r="E43" s="158">
        <v>42598.28</v>
      </c>
      <c r="F43" s="158">
        <v>42598.28</v>
      </c>
    </row>
    <row r="44" spans="1:6" x14ac:dyDescent="0.25">
      <c r="A44" s="46" t="s">
        <v>81</v>
      </c>
      <c r="B44" s="158">
        <v>0</v>
      </c>
      <c r="C44" s="158">
        <v>0</v>
      </c>
      <c r="D44" s="46" t="s">
        <v>82</v>
      </c>
      <c r="E44" s="158">
        <v>0</v>
      </c>
      <c r="F44" s="158">
        <v>0</v>
      </c>
    </row>
    <row r="45" spans="1:6" x14ac:dyDescent="0.25">
      <c r="A45" s="46" t="s">
        <v>83</v>
      </c>
      <c r="B45" s="158">
        <v>0</v>
      </c>
      <c r="C45" s="158">
        <v>0</v>
      </c>
      <c r="D45" s="46" t="s">
        <v>84</v>
      </c>
      <c r="E45" s="158">
        <v>0</v>
      </c>
      <c r="F45" s="158">
        <v>0</v>
      </c>
    </row>
    <row r="46" spans="1:6" x14ac:dyDescent="0.25">
      <c r="A46" s="43"/>
      <c r="B46" s="156"/>
      <c r="C46" s="156"/>
      <c r="D46" s="43"/>
      <c r="E46" s="156">
        <v>0</v>
      </c>
      <c r="F46" s="156">
        <v>0</v>
      </c>
    </row>
    <row r="47" spans="1:6" x14ac:dyDescent="0.25">
      <c r="A47" s="3" t="s">
        <v>610</v>
      </c>
      <c r="B47" s="157">
        <f>B9+B17+B25+B31+B37+B38+B41</f>
        <v>118692528.83</v>
      </c>
      <c r="C47" s="157">
        <f>C9+C17+C25+C31+C37+C38+C41</f>
        <v>98946780.099999994</v>
      </c>
      <c r="D47" s="2" t="s">
        <v>609</v>
      </c>
      <c r="E47" s="157">
        <f>E9+E19+E23+E26+E27+E31+E38+E42</f>
        <v>34230544.630000003</v>
      </c>
      <c r="F47" s="157">
        <f>F9+F19+F23+F26+F27+F31+F38+F42</f>
        <v>36705478.990000002</v>
      </c>
    </row>
    <row r="48" spans="1:6" x14ac:dyDescent="0.25">
      <c r="A48" s="43"/>
      <c r="B48" s="156"/>
      <c r="C48" s="156"/>
      <c r="D48" s="43"/>
      <c r="E48" s="156"/>
      <c r="F48" s="156"/>
    </row>
    <row r="49" spans="1:6" x14ac:dyDescent="0.25">
      <c r="A49" s="2" t="s">
        <v>85</v>
      </c>
      <c r="B49" s="156"/>
      <c r="C49" s="156"/>
      <c r="D49" s="2" t="s">
        <v>86</v>
      </c>
      <c r="E49" s="156"/>
      <c r="F49" s="156"/>
    </row>
    <row r="50" spans="1:6" x14ac:dyDescent="0.25">
      <c r="A50" s="44" t="s">
        <v>87</v>
      </c>
      <c r="B50" s="158">
        <v>0</v>
      </c>
      <c r="C50" s="158">
        <v>0</v>
      </c>
      <c r="D50" s="44" t="s">
        <v>88</v>
      </c>
      <c r="E50" s="158">
        <v>0</v>
      </c>
      <c r="F50" s="158">
        <v>0</v>
      </c>
    </row>
    <row r="51" spans="1:6" x14ac:dyDescent="0.25">
      <c r="A51" s="44" t="s">
        <v>89</v>
      </c>
      <c r="B51" s="158">
        <v>0</v>
      </c>
      <c r="C51" s="158">
        <v>0</v>
      </c>
      <c r="D51" s="44" t="s">
        <v>90</v>
      </c>
      <c r="E51" s="158">
        <v>0</v>
      </c>
      <c r="F51" s="158">
        <v>0</v>
      </c>
    </row>
    <row r="52" spans="1:6" x14ac:dyDescent="0.25">
      <c r="A52" s="44" t="s">
        <v>91</v>
      </c>
      <c r="B52" s="158">
        <v>29460486.399999999</v>
      </c>
      <c r="C52" s="158">
        <v>29460486.399999999</v>
      </c>
      <c r="D52" s="44" t="s">
        <v>92</v>
      </c>
      <c r="E52" s="158">
        <v>0</v>
      </c>
      <c r="F52" s="158">
        <v>0</v>
      </c>
    </row>
    <row r="53" spans="1:6" x14ac:dyDescent="0.25">
      <c r="A53" s="44" t="s">
        <v>93</v>
      </c>
      <c r="B53" s="158">
        <v>47129632.520000003</v>
      </c>
      <c r="C53" s="158">
        <v>46157704.090000004</v>
      </c>
      <c r="D53" s="44" t="s">
        <v>94</v>
      </c>
      <c r="E53" s="158">
        <v>0</v>
      </c>
      <c r="F53" s="158">
        <v>0</v>
      </c>
    </row>
    <row r="54" spans="1:6" x14ac:dyDescent="0.25">
      <c r="A54" s="44" t="s">
        <v>95</v>
      </c>
      <c r="B54" s="158">
        <v>2279041.0499999998</v>
      </c>
      <c r="C54" s="158">
        <v>2279041.0499999998</v>
      </c>
      <c r="D54" s="44" t="s">
        <v>96</v>
      </c>
      <c r="E54" s="158">
        <v>0</v>
      </c>
      <c r="F54" s="158">
        <v>0</v>
      </c>
    </row>
    <row r="55" spans="1:6" x14ac:dyDescent="0.25">
      <c r="A55" s="44" t="s">
        <v>97</v>
      </c>
      <c r="B55" s="158">
        <v>-17896481.34</v>
      </c>
      <c r="C55" s="158">
        <v>-17896481.34</v>
      </c>
      <c r="D55" s="48" t="s">
        <v>98</v>
      </c>
      <c r="E55" s="158">
        <v>0</v>
      </c>
      <c r="F55" s="158">
        <v>0</v>
      </c>
    </row>
    <row r="56" spans="1:6" x14ac:dyDescent="0.25">
      <c r="A56" s="44" t="s">
        <v>99</v>
      </c>
      <c r="B56" s="158">
        <v>2062457.85</v>
      </c>
      <c r="C56" s="158">
        <v>2062457.85</v>
      </c>
      <c r="D56" s="43"/>
      <c r="E56" s="156"/>
      <c r="F56" s="156"/>
    </row>
    <row r="57" spans="1:6" x14ac:dyDescent="0.25">
      <c r="A57" s="44" t="s">
        <v>100</v>
      </c>
      <c r="B57" s="158">
        <v>0</v>
      </c>
      <c r="C57" s="158">
        <v>0</v>
      </c>
      <c r="D57" s="2" t="s">
        <v>612</v>
      </c>
      <c r="E57" s="157">
        <v>0</v>
      </c>
      <c r="F57" s="157">
        <v>0</v>
      </c>
    </row>
    <row r="58" spans="1:6" x14ac:dyDescent="0.25">
      <c r="A58" s="44" t="s">
        <v>101</v>
      </c>
      <c r="B58" s="158">
        <v>0</v>
      </c>
      <c r="C58" s="158">
        <v>0</v>
      </c>
      <c r="D58" s="43"/>
      <c r="E58" s="156"/>
      <c r="F58" s="156"/>
    </row>
    <row r="59" spans="1:6" x14ac:dyDescent="0.25">
      <c r="A59" s="43"/>
      <c r="B59" s="156"/>
      <c r="C59" s="156"/>
      <c r="D59" s="2" t="s">
        <v>102</v>
      </c>
      <c r="E59" s="157">
        <f>E47+E57</f>
        <v>34230544.630000003</v>
      </c>
      <c r="F59" s="157">
        <f>F47+F57</f>
        <v>36705478.990000002</v>
      </c>
    </row>
    <row r="60" spans="1:6" x14ac:dyDescent="0.25">
      <c r="A60" s="3" t="s">
        <v>611</v>
      </c>
      <c r="B60" s="157">
        <f>SUM(B50:B58)</f>
        <v>63035136.479999997</v>
      </c>
      <c r="C60" s="157">
        <f>SUM(C50:C58)</f>
        <v>62063208.050000004</v>
      </c>
      <c r="D60" s="43"/>
      <c r="E60" s="156"/>
      <c r="F60" s="156"/>
    </row>
    <row r="61" spans="1:6" x14ac:dyDescent="0.25">
      <c r="A61" s="43"/>
      <c r="B61" s="156"/>
      <c r="C61" s="156"/>
      <c r="D61" s="49" t="s">
        <v>103</v>
      </c>
      <c r="E61" s="156"/>
      <c r="F61" s="156"/>
    </row>
    <row r="62" spans="1:6" x14ac:dyDescent="0.25">
      <c r="A62" s="3" t="s">
        <v>104</v>
      </c>
      <c r="B62" s="157">
        <f>SUM(B47+B60)</f>
        <v>181727665.31</v>
      </c>
      <c r="C62" s="157">
        <f>SUM(C47+C60)</f>
        <v>161009988.15000001</v>
      </c>
      <c r="D62" s="43"/>
      <c r="E62" s="156"/>
      <c r="F62" s="156"/>
    </row>
    <row r="63" spans="1:6" x14ac:dyDescent="0.25">
      <c r="A63" s="43"/>
      <c r="B63" s="43"/>
      <c r="C63" s="43"/>
      <c r="D63" s="50" t="s">
        <v>105</v>
      </c>
      <c r="E63" s="155">
        <f>E64+E65+E66</f>
        <v>44115913.600000001</v>
      </c>
      <c r="F63" s="155">
        <f>F64+F65+F66</f>
        <v>44115913.600000001</v>
      </c>
    </row>
    <row r="64" spans="1:6" x14ac:dyDescent="0.25">
      <c r="A64" s="43"/>
      <c r="B64" s="43"/>
      <c r="C64" s="43"/>
      <c r="D64" s="44" t="s">
        <v>106</v>
      </c>
      <c r="E64" s="158">
        <v>40162201.170000002</v>
      </c>
      <c r="F64" s="158">
        <v>40162201.170000002</v>
      </c>
    </row>
    <row r="65" spans="1:6" x14ac:dyDescent="0.25">
      <c r="A65" s="43"/>
      <c r="B65" s="43"/>
      <c r="C65" s="43"/>
      <c r="D65" s="48" t="s">
        <v>107</v>
      </c>
      <c r="E65" s="158">
        <v>3953712.43</v>
      </c>
      <c r="F65" s="158">
        <v>3953712.43</v>
      </c>
    </row>
    <row r="66" spans="1:6" x14ac:dyDescent="0.25">
      <c r="A66" s="43"/>
      <c r="B66" s="43"/>
      <c r="C66" s="43"/>
      <c r="D66" s="44" t="s">
        <v>108</v>
      </c>
      <c r="E66" s="158">
        <v>0</v>
      </c>
      <c r="F66" s="158">
        <v>0</v>
      </c>
    </row>
    <row r="67" spans="1:6" x14ac:dyDescent="0.25">
      <c r="A67" s="43"/>
      <c r="B67" s="43"/>
      <c r="C67" s="43"/>
      <c r="D67" s="43"/>
      <c r="E67" s="156"/>
      <c r="F67" s="156"/>
    </row>
    <row r="68" spans="1:6" x14ac:dyDescent="0.25">
      <c r="A68" s="43"/>
      <c r="B68" s="43"/>
      <c r="C68" s="43"/>
      <c r="D68" s="50" t="s">
        <v>109</v>
      </c>
      <c r="E68" s="155">
        <f>E69+E70+E71+E72+E73</f>
        <v>103381207.08</v>
      </c>
      <c r="F68" s="155">
        <f>F69+F70+F71+F72+F73</f>
        <v>80195657.400000006</v>
      </c>
    </row>
    <row r="69" spans="1:6" x14ac:dyDescent="0.25">
      <c r="A69" s="51"/>
      <c r="B69" s="43"/>
      <c r="C69" s="43"/>
      <c r="D69" s="44" t="s">
        <v>110</v>
      </c>
      <c r="E69" s="158">
        <v>23142349.309999999</v>
      </c>
      <c r="F69" s="158">
        <v>26875651.52</v>
      </c>
    </row>
    <row r="70" spans="1:6" x14ac:dyDescent="0.25">
      <c r="A70" s="51"/>
      <c r="B70" s="43"/>
      <c r="C70" s="43"/>
      <c r="D70" s="44" t="s">
        <v>111</v>
      </c>
      <c r="E70" s="158">
        <v>80238857.769999996</v>
      </c>
      <c r="F70" s="158">
        <v>53320005.880000003</v>
      </c>
    </row>
    <row r="71" spans="1:6" x14ac:dyDescent="0.25">
      <c r="A71" s="51"/>
      <c r="B71" s="43"/>
      <c r="C71" s="43"/>
      <c r="D71" s="44" t="s">
        <v>112</v>
      </c>
      <c r="E71" s="158">
        <v>0</v>
      </c>
      <c r="F71" s="158">
        <v>0</v>
      </c>
    </row>
    <row r="72" spans="1:6" x14ac:dyDescent="0.25">
      <c r="A72" s="51"/>
      <c r="B72" s="43"/>
      <c r="C72" s="43"/>
      <c r="D72" s="44" t="s">
        <v>113</v>
      </c>
      <c r="E72" s="158">
        <v>0</v>
      </c>
      <c r="F72" s="158">
        <v>0</v>
      </c>
    </row>
    <row r="73" spans="1:6" x14ac:dyDescent="0.25">
      <c r="A73" s="51"/>
      <c r="B73" s="43"/>
      <c r="C73" s="43"/>
      <c r="D73" s="44" t="s">
        <v>114</v>
      </c>
      <c r="E73" s="158">
        <v>0</v>
      </c>
      <c r="F73" s="158">
        <v>0</v>
      </c>
    </row>
    <row r="74" spans="1:6" x14ac:dyDescent="0.25">
      <c r="A74" s="51"/>
      <c r="B74" s="43"/>
      <c r="C74" s="43"/>
      <c r="D74" s="43"/>
      <c r="E74" s="156"/>
      <c r="F74" s="156"/>
    </row>
    <row r="75" spans="1:6" x14ac:dyDescent="0.25">
      <c r="A75" s="51"/>
      <c r="B75" s="43"/>
      <c r="C75" s="43"/>
      <c r="D75" s="50" t="s">
        <v>115</v>
      </c>
      <c r="E75" s="155">
        <v>0</v>
      </c>
      <c r="F75" s="155">
        <v>0</v>
      </c>
    </row>
    <row r="76" spans="1:6" x14ac:dyDescent="0.25">
      <c r="A76" s="51"/>
      <c r="B76" s="43"/>
      <c r="C76" s="43"/>
      <c r="D76" s="44" t="s">
        <v>116</v>
      </c>
      <c r="E76" s="158">
        <v>0</v>
      </c>
      <c r="F76" s="158">
        <v>0</v>
      </c>
    </row>
    <row r="77" spans="1:6" x14ac:dyDescent="0.25">
      <c r="A77" s="51"/>
      <c r="B77" s="43"/>
      <c r="C77" s="43"/>
      <c r="D77" s="44" t="s">
        <v>117</v>
      </c>
      <c r="E77" s="158">
        <v>0</v>
      </c>
      <c r="F77" s="158">
        <v>0</v>
      </c>
    </row>
    <row r="78" spans="1:6" x14ac:dyDescent="0.25">
      <c r="A78" s="51"/>
      <c r="B78" s="43"/>
      <c r="C78" s="43"/>
      <c r="D78" s="43"/>
      <c r="E78" s="156"/>
      <c r="F78" s="156"/>
    </row>
    <row r="79" spans="1:6" x14ac:dyDescent="0.25">
      <c r="A79" s="51"/>
      <c r="B79" s="43"/>
      <c r="C79" s="43"/>
      <c r="D79" s="2" t="s">
        <v>118</v>
      </c>
      <c r="E79" s="157">
        <f>E63+E68+E75</f>
        <v>147497120.68000001</v>
      </c>
      <c r="F79" s="157">
        <f>F63+F68+F75</f>
        <v>124311571</v>
      </c>
    </row>
    <row r="80" spans="1:6" x14ac:dyDescent="0.25">
      <c r="A80" s="51"/>
      <c r="B80" s="43"/>
      <c r="C80" s="43"/>
      <c r="D80" s="43"/>
      <c r="E80" s="156"/>
      <c r="F80" s="156"/>
    </row>
    <row r="81" spans="1:6" x14ac:dyDescent="0.25">
      <c r="A81" s="51"/>
      <c r="B81" s="43"/>
      <c r="C81" s="43"/>
      <c r="D81" s="2" t="s">
        <v>119</v>
      </c>
      <c r="E81" s="157">
        <f>E59+E79</f>
        <v>181727665.31</v>
      </c>
      <c r="F81" s="157">
        <f>F59+F79</f>
        <v>161017049.99000001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9:F45 E47:F47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7:C47 B60:C60 B62:C62 E47:F47 E59:F59 E63:F63 E68:F68 E79:F79 E81:F81" unlockedFormula="1"/>
    <ignoredError sqref="B9:C9 B17:C17 B25:C25 E42:F42 E9:F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Q26" sqref="Q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9" t="s">
        <v>120</v>
      </c>
      <c r="B1" s="190"/>
      <c r="C1" s="190"/>
      <c r="D1" s="190"/>
      <c r="E1" s="190"/>
      <c r="F1" s="190"/>
      <c r="G1" s="190"/>
      <c r="H1" s="191"/>
    </row>
    <row r="2" spans="1:8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121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2024 y al 30 de junio de 2025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122</v>
      </c>
      <c r="B6" s="6" t="s">
        <v>123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131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100" t="s">
        <v>132</v>
      </c>
      <c r="B10" s="101">
        <v>0</v>
      </c>
      <c r="C10" s="45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133</v>
      </c>
      <c r="B11" s="101">
        <v>0</v>
      </c>
      <c r="C11" s="45">
        <v>0</v>
      </c>
      <c r="D11" s="101">
        <v>0</v>
      </c>
      <c r="E11" s="101">
        <v>0</v>
      </c>
      <c r="F11" s="101">
        <v>0</v>
      </c>
      <c r="G11" s="45">
        <v>0</v>
      </c>
      <c r="H11" s="45">
        <v>0</v>
      </c>
    </row>
    <row r="12" spans="1:8" ht="16.5" customHeight="1" x14ac:dyDescent="0.25">
      <c r="A12" s="100" t="s">
        <v>134</v>
      </c>
      <c r="B12" s="101">
        <v>0</v>
      </c>
      <c r="C12" s="45">
        <v>0</v>
      </c>
      <c r="D12" s="101">
        <v>0</v>
      </c>
      <c r="E12" s="101">
        <v>0</v>
      </c>
      <c r="F12" s="101">
        <v>0</v>
      </c>
      <c r="G12" s="45">
        <v>0</v>
      </c>
      <c r="H12" s="45">
        <v>0</v>
      </c>
    </row>
    <row r="13" spans="1:8" x14ac:dyDescent="0.25">
      <c r="A13" s="99" t="s">
        <v>135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100" t="s">
        <v>136</v>
      </c>
      <c r="B14" s="101">
        <v>0</v>
      </c>
      <c r="C14" s="45">
        <v>0</v>
      </c>
      <c r="D14" s="101">
        <v>0</v>
      </c>
      <c r="E14" s="101">
        <v>0</v>
      </c>
      <c r="F14" s="101">
        <v>0</v>
      </c>
      <c r="G14" s="45">
        <v>0</v>
      </c>
      <c r="H14" s="45">
        <v>0</v>
      </c>
    </row>
    <row r="15" spans="1:8" ht="15" customHeight="1" x14ac:dyDescent="0.25">
      <c r="A15" s="100" t="s">
        <v>137</v>
      </c>
      <c r="B15" s="101">
        <v>0</v>
      </c>
      <c r="C15" s="45">
        <v>0</v>
      </c>
      <c r="D15" s="101">
        <v>0</v>
      </c>
      <c r="E15" s="101">
        <v>0</v>
      </c>
      <c r="F15" s="101">
        <v>0</v>
      </c>
      <c r="G15" s="45">
        <v>0</v>
      </c>
      <c r="H15" s="45">
        <v>0</v>
      </c>
    </row>
    <row r="16" spans="1:8" x14ac:dyDescent="0.25">
      <c r="A16" s="100" t="s">
        <v>138</v>
      </c>
      <c r="B16" s="101">
        <v>0</v>
      </c>
      <c r="C16" s="45">
        <v>0</v>
      </c>
      <c r="D16" s="101">
        <v>0</v>
      </c>
      <c r="E16" s="101">
        <v>0</v>
      </c>
      <c r="F16" s="101">
        <v>0</v>
      </c>
      <c r="G16" s="45">
        <v>0</v>
      </c>
      <c r="H16" s="45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139</v>
      </c>
      <c r="B18" s="4">
        <v>36705478.990000002</v>
      </c>
      <c r="C18" s="103"/>
      <c r="D18" s="103"/>
      <c r="E18" s="103"/>
      <c r="F18" s="4">
        <v>34230544.630000003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140</v>
      </c>
      <c r="B20" s="4">
        <f t="shared" ref="B20:H20" si="3">B8+B18</f>
        <v>36705478.990000002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34230544.630000003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142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4" t="s">
        <v>143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4" t="s">
        <v>144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145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4" t="s">
        <v>147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4" t="s">
        <v>148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149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92" t="s">
        <v>150</v>
      </c>
      <c r="B33" s="192"/>
      <c r="C33" s="192"/>
      <c r="D33" s="192"/>
      <c r="E33" s="192"/>
      <c r="F33" s="192"/>
      <c r="G33" s="192"/>
      <c r="H33" s="192"/>
    </row>
    <row r="34" spans="1:8" ht="14.45" customHeight="1" x14ac:dyDescent="0.25">
      <c r="A34" s="192"/>
      <c r="B34" s="192"/>
      <c r="C34" s="192"/>
      <c r="D34" s="192"/>
      <c r="E34" s="192"/>
      <c r="F34" s="192"/>
      <c r="G34" s="192"/>
      <c r="H34" s="192"/>
    </row>
    <row r="35" spans="1:8" ht="14.45" customHeight="1" x14ac:dyDescent="0.25">
      <c r="A35" s="192"/>
      <c r="B35" s="192"/>
      <c r="C35" s="192"/>
      <c r="D35" s="192"/>
      <c r="E35" s="192"/>
      <c r="F35" s="192"/>
      <c r="G35" s="192"/>
      <c r="H35" s="192"/>
    </row>
    <row r="36" spans="1:8" ht="14.45" customHeight="1" x14ac:dyDescent="0.25">
      <c r="A36" s="192"/>
      <c r="B36" s="192"/>
      <c r="C36" s="192"/>
      <c r="D36" s="192"/>
      <c r="E36" s="192"/>
      <c r="F36" s="192"/>
      <c r="G36" s="192"/>
      <c r="H36" s="192"/>
    </row>
    <row r="37" spans="1:8" ht="14.45" customHeight="1" x14ac:dyDescent="0.25">
      <c r="A37" s="192"/>
      <c r="B37" s="192"/>
      <c r="C37" s="192"/>
      <c r="D37" s="192"/>
      <c r="E37" s="192"/>
      <c r="F37" s="192"/>
      <c r="G37" s="192"/>
      <c r="H37" s="192"/>
    </row>
    <row r="38" spans="1:8" x14ac:dyDescent="0.25">
      <c r="A38" s="59"/>
    </row>
    <row r="39" spans="1:8" ht="45" x14ac:dyDescent="0.25">
      <c r="A39" s="5" t="s">
        <v>151</v>
      </c>
      <c r="B39" s="5" t="s">
        <v>152</v>
      </c>
      <c r="C39" s="5" t="s">
        <v>153</v>
      </c>
      <c r="D39" s="5" t="s">
        <v>154</v>
      </c>
      <c r="E39" s="5" t="s">
        <v>155</v>
      </c>
      <c r="F39" s="7" t="s">
        <v>156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157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158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4" t="s">
        <v>159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4" t="s">
        <v>160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149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H30" sqref="H3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9" t="s">
        <v>161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162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598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163</v>
      </c>
      <c r="B6" s="7" t="s">
        <v>164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170</v>
      </c>
      <c r="I6" s="1" t="s">
        <v>171</v>
      </c>
      <c r="J6" s="1" t="s">
        <v>172</v>
      </c>
      <c r="K6" s="1" t="s">
        <v>173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174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175</v>
      </c>
      <c r="B9" s="96"/>
      <c r="C9" s="96"/>
      <c r="D9" s="96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5" t="s">
        <v>176</v>
      </c>
      <c r="B10" s="96"/>
      <c r="C10" s="96"/>
      <c r="D10" s="96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5" t="s">
        <v>177</v>
      </c>
      <c r="B11" s="96"/>
      <c r="C11" s="96"/>
      <c r="D11" s="96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5" t="s">
        <v>178</v>
      </c>
      <c r="B12" s="96"/>
      <c r="C12" s="96"/>
      <c r="D12" s="96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5" t="s">
        <v>149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179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180</v>
      </c>
      <c r="B15" s="96"/>
      <c r="C15" s="96"/>
      <c r="D15" s="96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5" t="s">
        <v>181</v>
      </c>
      <c r="B16" s="96"/>
      <c r="C16" s="96"/>
      <c r="D16" s="96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5" t="s">
        <v>182</v>
      </c>
      <c r="B17" s="96"/>
      <c r="C17" s="96"/>
      <c r="D17" s="96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5" t="s">
        <v>183</v>
      </c>
      <c r="B18" s="96"/>
      <c r="C18" s="96"/>
      <c r="D18" s="96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5" t="s">
        <v>149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184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H60" sqref="H6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9" t="s">
        <v>185</v>
      </c>
      <c r="B1" s="190"/>
      <c r="C1" s="190"/>
      <c r="D1" s="191"/>
    </row>
    <row r="2" spans="1:4" x14ac:dyDescent="0.25">
      <c r="A2" s="105" t="str">
        <f>'Formato 1'!A2</f>
        <v>SISTEMA DE AGUA POTABLE Y ALCANTARILLADO MUNICIPAL DE VALLE DE SANTIAGO</v>
      </c>
      <c r="B2" s="106"/>
      <c r="C2" s="106"/>
      <c r="D2" s="107"/>
    </row>
    <row r="3" spans="1:4" x14ac:dyDescent="0.25">
      <c r="A3" s="108" t="s">
        <v>186</v>
      </c>
      <c r="B3" s="109"/>
      <c r="C3" s="109"/>
      <c r="D3" s="110"/>
    </row>
    <row r="4" spans="1:4" x14ac:dyDescent="0.25">
      <c r="A4" s="108" t="str">
        <f>'Formato 3'!A4</f>
        <v>Del 1 de Enero al 30 de Junio de 2025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6</v>
      </c>
      <c r="B7" s="7" t="s">
        <v>187</v>
      </c>
      <c r="C7" s="7" t="s">
        <v>188</v>
      </c>
      <c r="D7" s="7" t="s">
        <v>189</v>
      </c>
    </row>
    <row r="8" spans="1:4" x14ac:dyDescent="0.25">
      <c r="A8" s="3" t="s">
        <v>190</v>
      </c>
      <c r="B8" s="159">
        <f>B9+B10+B11</f>
        <v>76375748.079999998</v>
      </c>
      <c r="C8" s="159">
        <f>C9+C10+C11</f>
        <v>50126834.210000001</v>
      </c>
      <c r="D8" s="159">
        <f>D9+D10+D11</f>
        <v>50126834.210000001</v>
      </c>
    </row>
    <row r="9" spans="1:4" x14ac:dyDescent="0.25">
      <c r="A9" s="56" t="s">
        <v>191</v>
      </c>
      <c r="B9" s="164">
        <v>76375748.079999998</v>
      </c>
      <c r="C9" s="164">
        <v>50126834.210000001</v>
      </c>
      <c r="D9" s="164">
        <v>50126834.210000001</v>
      </c>
    </row>
    <row r="10" spans="1:4" x14ac:dyDescent="0.25">
      <c r="A10" s="56" t="s">
        <v>192</v>
      </c>
      <c r="B10" s="164">
        <v>0</v>
      </c>
      <c r="C10" s="164">
        <v>0</v>
      </c>
      <c r="D10" s="164">
        <v>0</v>
      </c>
    </row>
    <row r="11" spans="1:4" x14ac:dyDescent="0.25">
      <c r="A11" s="56" t="s">
        <v>193</v>
      </c>
      <c r="B11" s="160">
        <v>0</v>
      </c>
      <c r="C11" s="160">
        <v>0</v>
      </c>
      <c r="D11" s="160">
        <v>0</v>
      </c>
    </row>
    <row r="12" spans="1:4" x14ac:dyDescent="0.25">
      <c r="A12" s="44"/>
      <c r="B12" s="161"/>
      <c r="C12" s="161"/>
      <c r="D12" s="161"/>
    </row>
    <row r="13" spans="1:4" x14ac:dyDescent="0.25">
      <c r="A13" s="3" t="s">
        <v>194</v>
      </c>
      <c r="B13" s="159">
        <f>B14+B15</f>
        <v>76375748.079999998</v>
      </c>
      <c r="C13" s="159">
        <f>C14+C15</f>
        <v>27956413.329999998</v>
      </c>
      <c r="D13" s="159">
        <f>D14+D15</f>
        <v>27949413.800000001</v>
      </c>
    </row>
    <row r="14" spans="1:4" x14ac:dyDescent="0.25">
      <c r="A14" s="56" t="s">
        <v>195</v>
      </c>
      <c r="B14" s="164">
        <v>76375748.079999998</v>
      </c>
      <c r="C14" s="164">
        <v>27956413.329999998</v>
      </c>
      <c r="D14" s="164">
        <v>27949413.800000001</v>
      </c>
    </row>
    <row r="15" spans="1:4" x14ac:dyDescent="0.25">
      <c r="A15" s="56" t="s">
        <v>196</v>
      </c>
      <c r="B15" s="164">
        <v>0</v>
      </c>
      <c r="C15" s="164">
        <v>0</v>
      </c>
      <c r="D15" s="164">
        <v>0</v>
      </c>
    </row>
    <row r="16" spans="1:4" x14ac:dyDescent="0.25">
      <c r="A16" s="44"/>
      <c r="B16" s="161"/>
      <c r="C16" s="161"/>
      <c r="D16" s="161"/>
    </row>
    <row r="17" spans="1:4" x14ac:dyDescent="0.25">
      <c r="A17" s="3" t="s">
        <v>197</v>
      </c>
      <c r="B17" s="162">
        <v>0</v>
      </c>
      <c r="C17" s="159">
        <v>0</v>
      </c>
      <c r="D17" s="159">
        <v>0</v>
      </c>
    </row>
    <row r="18" spans="1:4" x14ac:dyDescent="0.25">
      <c r="A18" s="56" t="s">
        <v>198</v>
      </c>
      <c r="B18" s="163">
        <v>0</v>
      </c>
      <c r="C18" s="164">
        <v>0</v>
      </c>
      <c r="D18" s="164">
        <v>0</v>
      </c>
    </row>
    <row r="19" spans="1:4" x14ac:dyDescent="0.25">
      <c r="A19" s="56" t="s">
        <v>199</v>
      </c>
      <c r="B19" s="163">
        <v>0</v>
      </c>
      <c r="C19" s="164">
        <v>0</v>
      </c>
      <c r="D19" s="164">
        <v>0</v>
      </c>
    </row>
    <row r="20" spans="1:4" x14ac:dyDescent="0.25">
      <c r="A20" s="44"/>
      <c r="B20" s="161"/>
      <c r="C20" s="161"/>
      <c r="D20" s="161"/>
    </row>
    <row r="21" spans="1:4" x14ac:dyDescent="0.25">
      <c r="A21" s="3" t="s">
        <v>200</v>
      </c>
      <c r="B21" s="159">
        <v>0</v>
      </c>
      <c r="C21" s="159">
        <f>C8-C13+C17</f>
        <v>22170420.880000003</v>
      </c>
      <c r="D21" s="159">
        <f>D8-D13+D17</f>
        <v>22177420.41</v>
      </c>
    </row>
    <row r="22" spans="1:4" x14ac:dyDescent="0.25">
      <c r="A22" s="3"/>
      <c r="B22" s="161"/>
      <c r="C22" s="161"/>
      <c r="D22" s="161"/>
    </row>
    <row r="23" spans="1:4" x14ac:dyDescent="0.25">
      <c r="A23" s="3" t="s">
        <v>201</v>
      </c>
      <c r="B23" s="159">
        <v>0</v>
      </c>
      <c r="C23" s="159">
        <f>C21-C11</f>
        <v>22170420.880000003</v>
      </c>
      <c r="D23" s="159">
        <f>D21-D11</f>
        <v>22177420.41</v>
      </c>
    </row>
    <row r="24" spans="1:4" x14ac:dyDescent="0.25">
      <c r="A24" s="3"/>
      <c r="B24" s="165"/>
      <c r="C24" s="165"/>
      <c r="D24" s="165"/>
    </row>
    <row r="25" spans="1:4" x14ac:dyDescent="0.25">
      <c r="A25" s="17" t="s">
        <v>202</v>
      </c>
      <c r="B25" s="159">
        <v>0</v>
      </c>
      <c r="C25" s="159">
        <f>C23-C17</f>
        <v>22170420.880000003</v>
      </c>
      <c r="D25" s="159">
        <f>D23-D17</f>
        <v>22177420.41</v>
      </c>
    </row>
    <row r="26" spans="1:4" x14ac:dyDescent="0.25">
      <c r="A26" s="18"/>
      <c r="B26" s="80"/>
      <c r="C26" s="80"/>
      <c r="D26" s="80"/>
    </row>
    <row r="27" spans="1:4" x14ac:dyDescent="0.25">
      <c r="A27" s="59"/>
    </row>
    <row r="28" spans="1:4" x14ac:dyDescent="0.25">
      <c r="A28" s="13" t="s">
        <v>203</v>
      </c>
      <c r="B28" s="7" t="s">
        <v>204</v>
      </c>
      <c r="C28" s="7" t="s">
        <v>188</v>
      </c>
      <c r="D28" s="7" t="s">
        <v>205</v>
      </c>
    </row>
    <row r="29" spans="1:4" x14ac:dyDescent="0.25">
      <c r="A29" s="3" t="s">
        <v>206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207</v>
      </c>
      <c r="B30" s="45">
        <v>0</v>
      </c>
      <c r="C30" s="45">
        <v>0</v>
      </c>
      <c r="D30" s="45">
        <v>0</v>
      </c>
    </row>
    <row r="31" spans="1:4" x14ac:dyDescent="0.25">
      <c r="A31" s="56" t="s">
        <v>208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209</v>
      </c>
      <c r="B33" s="4">
        <f>B25+B29</f>
        <v>0</v>
      </c>
      <c r="C33" s="4">
        <f>C25+C29</f>
        <v>22170420.880000003</v>
      </c>
      <c r="D33" s="4">
        <f>D25+D29</f>
        <v>22177420.41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203</v>
      </c>
      <c r="B36" s="7" t="s">
        <v>210</v>
      </c>
      <c r="C36" s="7" t="s">
        <v>188</v>
      </c>
      <c r="D36" s="7" t="s">
        <v>189</v>
      </c>
    </row>
    <row r="37" spans="1:4" ht="14.45" customHeight="1" x14ac:dyDescent="0.25">
      <c r="A37" s="3" t="s">
        <v>211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212</v>
      </c>
      <c r="B38" s="45">
        <v>0</v>
      </c>
      <c r="C38" s="45">
        <v>0</v>
      </c>
      <c r="D38" s="45">
        <v>0</v>
      </c>
    </row>
    <row r="39" spans="1:4" x14ac:dyDescent="0.25">
      <c r="A39" s="56" t="s">
        <v>213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214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215</v>
      </c>
      <c r="B41" s="45">
        <v>0</v>
      </c>
      <c r="C41" s="45">
        <v>0</v>
      </c>
      <c r="D41" s="45">
        <v>0</v>
      </c>
    </row>
    <row r="42" spans="1:4" x14ac:dyDescent="0.25">
      <c r="A42" s="56" t="s">
        <v>216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217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4"/>
      <c r="C45" s="54"/>
      <c r="D45" s="54"/>
    </row>
    <row r="47" spans="1:4" ht="30" x14ac:dyDescent="0.25">
      <c r="A47" s="13" t="s">
        <v>203</v>
      </c>
      <c r="B47" s="7" t="s">
        <v>210</v>
      </c>
      <c r="C47" s="7" t="s">
        <v>188</v>
      </c>
      <c r="D47" s="7" t="s">
        <v>189</v>
      </c>
    </row>
    <row r="48" spans="1:4" x14ac:dyDescent="0.25">
      <c r="A48" s="90" t="s">
        <v>218</v>
      </c>
      <c r="B48" s="91">
        <f>B9</f>
        <v>76375748.079999998</v>
      </c>
      <c r="C48" s="91">
        <f>C9</f>
        <v>50126834.210000001</v>
      </c>
      <c r="D48" s="91">
        <f>D9</f>
        <v>50126834.210000001</v>
      </c>
    </row>
    <row r="49" spans="1:4" x14ac:dyDescent="0.25">
      <c r="A49" s="20" t="s">
        <v>219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212</v>
      </c>
      <c r="B50" s="45">
        <v>0</v>
      </c>
      <c r="C50" s="45">
        <v>0</v>
      </c>
      <c r="D50" s="45">
        <v>0</v>
      </c>
    </row>
    <row r="51" spans="1:4" x14ac:dyDescent="0.25">
      <c r="A51" s="92" t="s">
        <v>215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6" t="s">
        <v>195</v>
      </c>
      <c r="B53" s="45">
        <f>B14</f>
        <v>76375748.079999998</v>
      </c>
      <c r="C53" s="45">
        <f>C14</f>
        <v>27956413.329999998</v>
      </c>
      <c r="D53" s="45">
        <f>D14</f>
        <v>27949413.800000001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198</v>
      </c>
      <c r="B55" s="21">
        <v>0</v>
      </c>
      <c r="C55" s="45">
        <f>C18</f>
        <v>0</v>
      </c>
      <c r="D55" s="45">
        <f>D18</f>
        <v>0</v>
      </c>
    </row>
    <row r="56" spans="1:4" x14ac:dyDescent="0.25">
      <c r="A56" s="43"/>
      <c r="B56" s="47"/>
      <c r="C56" s="47"/>
      <c r="D56" s="47"/>
    </row>
    <row r="57" spans="1:4" x14ac:dyDescent="0.25">
      <c r="A57" s="17" t="s">
        <v>220</v>
      </c>
      <c r="B57" s="4">
        <f>B48+B49-B53+B55</f>
        <v>0</v>
      </c>
      <c r="C57" s="4">
        <f>C48+C49-C53+C55</f>
        <v>22170420.880000003</v>
      </c>
      <c r="D57" s="4">
        <f>D48+D49-D53+D55</f>
        <v>22177420.41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221</v>
      </c>
      <c r="B59" s="4">
        <f>B57-B49</f>
        <v>0</v>
      </c>
      <c r="C59" s="4">
        <f>C57-C49</f>
        <v>22170420.880000003</v>
      </c>
      <c r="D59" s="4">
        <f>D57-D49</f>
        <v>22177420.41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203</v>
      </c>
      <c r="B62" s="7" t="s">
        <v>210</v>
      </c>
      <c r="C62" s="7" t="s">
        <v>188</v>
      </c>
      <c r="D62" s="7" t="s">
        <v>189</v>
      </c>
    </row>
    <row r="63" spans="1:4" x14ac:dyDescent="0.25">
      <c r="A63" s="90" t="s">
        <v>192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0" t="s">
        <v>222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213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216</v>
      </c>
      <c r="B66" s="89">
        <v>0</v>
      </c>
      <c r="C66" s="89">
        <v>0</v>
      </c>
      <c r="D66" s="89">
        <v>0</v>
      </c>
    </row>
    <row r="67" spans="1:4" x14ac:dyDescent="0.25">
      <c r="A67" s="43"/>
      <c r="B67" s="86"/>
      <c r="C67" s="86"/>
      <c r="D67" s="86"/>
    </row>
    <row r="68" spans="1:4" x14ac:dyDescent="0.25">
      <c r="A68" s="56" t="s">
        <v>223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3"/>
      <c r="B69" s="86"/>
      <c r="C69" s="86"/>
      <c r="D69" s="86"/>
    </row>
    <row r="70" spans="1:4" x14ac:dyDescent="0.25">
      <c r="A70" s="56" t="s">
        <v>199</v>
      </c>
      <c r="B70" s="15">
        <v>0</v>
      </c>
      <c r="C70" s="89">
        <f>C19</f>
        <v>0</v>
      </c>
      <c r="D70" s="89">
        <f>D19</f>
        <v>0</v>
      </c>
    </row>
    <row r="71" spans="1:4" x14ac:dyDescent="0.25">
      <c r="A71" s="43"/>
      <c r="B71" s="86"/>
      <c r="C71" s="86"/>
      <c r="D71" s="86"/>
    </row>
    <row r="72" spans="1:4" x14ac:dyDescent="0.25">
      <c r="A72" s="17" t="s">
        <v>224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3"/>
      <c r="B73" s="86"/>
      <c r="C73" s="86"/>
      <c r="D73" s="86"/>
    </row>
    <row r="74" spans="1:4" x14ac:dyDescent="0.25">
      <c r="A74" s="17" t="s">
        <v>225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 B8:D8 B13:D13 C21:D21 C23:D23 C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22" zoomScale="75" zoomScaleNormal="75" workbookViewId="0">
      <selection activeCell="B15" sqref="B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9" t="s">
        <v>226</v>
      </c>
      <c r="B1" s="190"/>
      <c r="C1" s="190"/>
      <c r="D1" s="190"/>
      <c r="E1" s="190"/>
      <c r="F1" s="190"/>
      <c r="G1" s="191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227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2025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193" t="s">
        <v>228</v>
      </c>
      <c r="B6" s="195" t="s">
        <v>229</v>
      </c>
      <c r="C6" s="195"/>
      <c r="D6" s="195"/>
      <c r="E6" s="195"/>
      <c r="F6" s="195"/>
      <c r="G6" s="195" t="s">
        <v>230</v>
      </c>
    </row>
    <row r="7" spans="1:7" ht="30" x14ac:dyDescent="0.25">
      <c r="A7" s="194"/>
      <c r="B7" s="24" t="s">
        <v>231</v>
      </c>
      <c r="C7" s="7" t="s">
        <v>232</v>
      </c>
      <c r="D7" s="24" t="s">
        <v>233</v>
      </c>
      <c r="E7" s="24" t="s">
        <v>188</v>
      </c>
      <c r="F7" s="24" t="s">
        <v>234</v>
      </c>
      <c r="G7" s="195"/>
    </row>
    <row r="8" spans="1:7" x14ac:dyDescent="0.25">
      <c r="A8" s="25" t="s">
        <v>235</v>
      </c>
      <c r="B8" s="86"/>
      <c r="C8" s="86"/>
      <c r="D8" s="86"/>
      <c r="E8" s="86"/>
      <c r="F8" s="86"/>
      <c r="G8" s="86"/>
    </row>
    <row r="9" spans="1:7" x14ac:dyDescent="0.25">
      <c r="A9" s="56" t="s">
        <v>236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f>F9-B9</f>
        <v>0</v>
      </c>
    </row>
    <row r="10" spans="1:7" x14ac:dyDescent="0.25">
      <c r="A10" s="56" t="s">
        <v>237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f>F10-B10</f>
        <v>0</v>
      </c>
    </row>
    <row r="11" spans="1:7" x14ac:dyDescent="0.25">
      <c r="A11" s="56" t="s">
        <v>238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f t="shared" ref="G11:G14" si="0">F11-B11</f>
        <v>0</v>
      </c>
    </row>
    <row r="12" spans="1:7" x14ac:dyDescent="0.25">
      <c r="A12" s="56" t="s">
        <v>239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f t="shared" si="0"/>
        <v>0</v>
      </c>
    </row>
    <row r="13" spans="1:7" x14ac:dyDescent="0.25">
      <c r="A13" s="56" t="s">
        <v>240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f t="shared" si="0"/>
        <v>0</v>
      </c>
    </row>
    <row r="14" spans="1:7" x14ac:dyDescent="0.25">
      <c r="A14" s="56" t="s">
        <v>241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0</v>
      </c>
    </row>
    <row r="15" spans="1:7" x14ac:dyDescent="0.25">
      <c r="A15" s="56" t="s">
        <v>242</v>
      </c>
      <c r="B15" s="167">
        <v>76375748.079999998</v>
      </c>
      <c r="C15" s="167">
        <v>0</v>
      </c>
      <c r="D15" s="166">
        <v>76375748.079999998</v>
      </c>
      <c r="E15" s="167">
        <v>50126834.210000001</v>
      </c>
      <c r="F15" s="167">
        <v>50126834.210000001</v>
      </c>
      <c r="G15" s="166">
        <v>-26248913.869999997</v>
      </c>
    </row>
    <row r="16" spans="1:7" x14ac:dyDescent="0.25">
      <c r="A16" s="87" t="s">
        <v>243</v>
      </c>
      <c r="B16" s="45">
        <f t="shared" ref="B16:G16" si="1">SUM(B17:B27)</f>
        <v>0</v>
      </c>
      <c r="C16" s="45">
        <f t="shared" si="1"/>
        <v>0</v>
      </c>
      <c r="D16" s="45">
        <f t="shared" si="1"/>
        <v>0</v>
      </c>
      <c r="E16" s="45">
        <f t="shared" si="1"/>
        <v>0</v>
      </c>
      <c r="F16" s="45">
        <f t="shared" si="1"/>
        <v>0</v>
      </c>
      <c r="G16" s="45">
        <f t="shared" si="1"/>
        <v>0</v>
      </c>
    </row>
    <row r="17" spans="1:7" x14ac:dyDescent="0.25">
      <c r="A17" s="75" t="s">
        <v>244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>F17-B17</f>
        <v>0</v>
      </c>
    </row>
    <row r="18" spans="1:7" x14ac:dyDescent="0.25">
      <c r="A18" s="75" t="s">
        <v>245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f t="shared" ref="G18:G27" si="2">F18-B18</f>
        <v>0</v>
      </c>
    </row>
    <row r="19" spans="1:7" x14ac:dyDescent="0.25">
      <c r="A19" s="75" t="s">
        <v>246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f t="shared" si="2"/>
        <v>0</v>
      </c>
    </row>
    <row r="20" spans="1:7" x14ac:dyDescent="0.25">
      <c r="A20" s="75" t="s">
        <v>247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f t="shared" si="2"/>
        <v>0</v>
      </c>
    </row>
    <row r="21" spans="1:7" x14ac:dyDescent="0.25">
      <c r="A21" s="75" t="s">
        <v>248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f t="shared" si="2"/>
        <v>0</v>
      </c>
    </row>
    <row r="22" spans="1:7" x14ac:dyDescent="0.25">
      <c r="A22" s="75" t="s">
        <v>249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f t="shared" si="2"/>
        <v>0</v>
      </c>
    </row>
    <row r="23" spans="1:7" x14ac:dyDescent="0.25">
      <c r="A23" s="75" t="s">
        <v>250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f t="shared" si="2"/>
        <v>0</v>
      </c>
    </row>
    <row r="24" spans="1:7" x14ac:dyDescent="0.25">
      <c r="A24" s="75" t="s">
        <v>251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f t="shared" si="2"/>
        <v>0</v>
      </c>
    </row>
    <row r="25" spans="1:7" x14ac:dyDescent="0.25">
      <c r="A25" s="75" t="s">
        <v>252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f t="shared" si="2"/>
        <v>0</v>
      </c>
    </row>
    <row r="26" spans="1:7" x14ac:dyDescent="0.25">
      <c r="A26" s="75" t="s">
        <v>253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f t="shared" si="2"/>
        <v>0</v>
      </c>
    </row>
    <row r="27" spans="1:7" x14ac:dyDescent="0.25">
      <c r="A27" s="75" t="s">
        <v>254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 t="shared" si="2"/>
        <v>0</v>
      </c>
    </row>
    <row r="28" spans="1:7" x14ac:dyDescent="0.25">
      <c r="A28" s="56" t="s">
        <v>255</v>
      </c>
      <c r="B28" s="45">
        <f t="shared" ref="B28:G28" si="3">SUM(B29:B33)</f>
        <v>0</v>
      </c>
      <c r="C28" s="45">
        <f t="shared" si="3"/>
        <v>0</v>
      </c>
      <c r="D28" s="45">
        <f t="shared" si="3"/>
        <v>0</v>
      </c>
      <c r="E28" s="45">
        <f t="shared" si="3"/>
        <v>0</v>
      </c>
      <c r="F28" s="45">
        <f t="shared" si="3"/>
        <v>0</v>
      </c>
      <c r="G28" s="45">
        <f t="shared" si="3"/>
        <v>0</v>
      </c>
    </row>
    <row r="29" spans="1:7" x14ac:dyDescent="0.25">
      <c r="A29" s="75" t="s">
        <v>256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f>F29-B29</f>
        <v>0</v>
      </c>
    </row>
    <row r="30" spans="1:7" x14ac:dyDescent="0.25">
      <c r="A30" s="75" t="s">
        <v>257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f t="shared" ref="G30:G34" si="4">F30-B30</f>
        <v>0</v>
      </c>
    </row>
    <row r="31" spans="1:7" x14ac:dyDescent="0.25">
      <c r="A31" s="75" t="s">
        <v>258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f t="shared" si="4"/>
        <v>0</v>
      </c>
    </row>
    <row r="32" spans="1:7" x14ac:dyDescent="0.25">
      <c r="A32" s="75" t="s">
        <v>259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f t="shared" si="4"/>
        <v>0</v>
      </c>
    </row>
    <row r="33" spans="1:7" ht="14.45" customHeight="1" x14ac:dyDescent="0.25">
      <c r="A33" s="75" t="s">
        <v>260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4"/>
        <v>0</v>
      </c>
    </row>
    <row r="34" spans="1:7" ht="14.45" customHeight="1" x14ac:dyDescent="0.25">
      <c r="A34" s="56" t="s">
        <v>261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4"/>
        <v>0</v>
      </c>
    </row>
    <row r="35" spans="1:7" ht="14.45" customHeight="1" x14ac:dyDescent="0.25">
      <c r="A35" s="56" t="s">
        <v>262</v>
      </c>
      <c r="B35" s="45">
        <f t="shared" ref="B35:G35" si="5">B36</f>
        <v>0</v>
      </c>
      <c r="C35" s="45">
        <f t="shared" si="5"/>
        <v>0</v>
      </c>
      <c r="D35" s="45">
        <f t="shared" si="5"/>
        <v>0</v>
      </c>
      <c r="E35" s="45">
        <f t="shared" si="5"/>
        <v>0</v>
      </c>
      <c r="F35" s="45">
        <f t="shared" si="5"/>
        <v>0</v>
      </c>
      <c r="G35" s="45">
        <f t="shared" si="5"/>
        <v>0</v>
      </c>
    </row>
    <row r="36" spans="1:7" ht="14.45" customHeight="1" x14ac:dyDescent="0.25">
      <c r="A36" s="75" t="s">
        <v>263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f>F36-B36</f>
        <v>0</v>
      </c>
    </row>
    <row r="37" spans="1:7" ht="14.45" customHeight="1" x14ac:dyDescent="0.25">
      <c r="A37" s="56" t="s">
        <v>264</v>
      </c>
      <c r="B37" s="45">
        <f t="shared" ref="B37:G37" si="6">B38+B39</f>
        <v>0</v>
      </c>
      <c r="C37" s="45">
        <f t="shared" si="6"/>
        <v>0</v>
      </c>
      <c r="D37" s="45">
        <f t="shared" si="6"/>
        <v>0</v>
      </c>
      <c r="E37" s="45">
        <f t="shared" si="6"/>
        <v>0</v>
      </c>
      <c r="F37" s="45">
        <f t="shared" si="6"/>
        <v>0</v>
      </c>
      <c r="G37" s="45">
        <f t="shared" si="6"/>
        <v>0</v>
      </c>
    </row>
    <row r="38" spans="1:7" x14ac:dyDescent="0.25">
      <c r="A38" s="75" t="s">
        <v>265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f>F38-B38</f>
        <v>0</v>
      </c>
    </row>
    <row r="39" spans="1:7" x14ac:dyDescent="0.25">
      <c r="A39" s="75" t="s">
        <v>266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f>F39-B39</f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267</v>
      </c>
      <c r="B41" s="4">
        <f t="shared" ref="B41:G41" si="7">SUM(B9,B10,B11,B12,B13,B14,B15,B16,B28,B34,B35,B37)</f>
        <v>76375748.079999998</v>
      </c>
      <c r="C41" s="4">
        <f t="shared" si="7"/>
        <v>0</v>
      </c>
      <c r="D41" s="4">
        <f t="shared" si="7"/>
        <v>76375748.079999998</v>
      </c>
      <c r="E41" s="4">
        <f t="shared" si="7"/>
        <v>50126834.210000001</v>
      </c>
      <c r="F41" s="4">
        <f t="shared" si="7"/>
        <v>50126834.210000001</v>
      </c>
      <c r="G41" s="4">
        <f t="shared" si="7"/>
        <v>-26248913.869999997</v>
      </c>
    </row>
    <row r="42" spans="1:7" x14ac:dyDescent="0.25">
      <c r="A42" s="3" t="s">
        <v>268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3"/>
      <c r="B43" s="47"/>
      <c r="C43" s="47"/>
      <c r="D43" s="47"/>
      <c r="E43" s="47"/>
      <c r="F43" s="47"/>
      <c r="G43" s="47"/>
    </row>
    <row r="44" spans="1:7" x14ac:dyDescent="0.25">
      <c r="A44" s="3" t="s">
        <v>269</v>
      </c>
      <c r="B44" s="47"/>
      <c r="C44" s="47"/>
      <c r="D44" s="47"/>
      <c r="E44" s="47"/>
      <c r="F44" s="47"/>
      <c r="G44" s="47"/>
    </row>
    <row r="45" spans="1:7" x14ac:dyDescent="0.25">
      <c r="A45" s="56" t="s">
        <v>270</v>
      </c>
      <c r="B45" s="45">
        <f t="shared" ref="B45:G45" si="8">SUM(B46:B53)</f>
        <v>0</v>
      </c>
      <c r="C45" s="45">
        <f t="shared" si="8"/>
        <v>0</v>
      </c>
      <c r="D45" s="45">
        <f t="shared" si="8"/>
        <v>0</v>
      </c>
      <c r="E45" s="45">
        <f t="shared" si="8"/>
        <v>0</v>
      </c>
      <c r="F45" s="45">
        <f t="shared" si="8"/>
        <v>0</v>
      </c>
      <c r="G45" s="45">
        <f t="shared" si="8"/>
        <v>0</v>
      </c>
    </row>
    <row r="46" spans="1:7" x14ac:dyDescent="0.25">
      <c r="A46" s="78" t="s">
        <v>271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>F46-B46</f>
        <v>0</v>
      </c>
    </row>
    <row r="47" spans="1:7" x14ac:dyDescent="0.25">
      <c r="A47" s="78" t="s">
        <v>272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f t="shared" ref="G47:G52" si="9">F47-B47</f>
        <v>0</v>
      </c>
    </row>
    <row r="48" spans="1:7" x14ac:dyDescent="0.25">
      <c r="A48" s="78" t="s">
        <v>273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f t="shared" si="9"/>
        <v>0</v>
      </c>
    </row>
    <row r="49" spans="1:7" ht="30" x14ac:dyDescent="0.25">
      <c r="A49" s="78" t="s">
        <v>274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f t="shared" si="9"/>
        <v>0</v>
      </c>
    </row>
    <row r="50" spans="1:7" x14ac:dyDescent="0.25">
      <c r="A50" s="78" t="s">
        <v>275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f t="shared" si="9"/>
        <v>0</v>
      </c>
    </row>
    <row r="51" spans="1:7" x14ac:dyDescent="0.25">
      <c r="A51" s="78" t="s">
        <v>276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f t="shared" si="9"/>
        <v>0</v>
      </c>
    </row>
    <row r="52" spans="1:7" ht="30" x14ac:dyDescent="0.25">
      <c r="A52" s="79" t="s">
        <v>277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9"/>
        <v>0</v>
      </c>
    </row>
    <row r="53" spans="1:7" x14ac:dyDescent="0.25">
      <c r="A53" s="75" t="s">
        <v>278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f>F53-B53</f>
        <v>0</v>
      </c>
    </row>
    <row r="54" spans="1:7" x14ac:dyDescent="0.25">
      <c r="A54" s="56" t="s">
        <v>279</v>
      </c>
      <c r="B54" s="45">
        <f t="shared" ref="B54:G54" si="10">SUM(B55:B58)</f>
        <v>0</v>
      </c>
      <c r="C54" s="45">
        <f t="shared" si="10"/>
        <v>0</v>
      </c>
      <c r="D54" s="45">
        <f t="shared" si="10"/>
        <v>0</v>
      </c>
      <c r="E54" s="45">
        <f t="shared" si="10"/>
        <v>0</v>
      </c>
      <c r="F54" s="45">
        <f t="shared" si="10"/>
        <v>0</v>
      </c>
      <c r="G54" s="45">
        <f t="shared" si="10"/>
        <v>0</v>
      </c>
    </row>
    <row r="55" spans="1:7" x14ac:dyDescent="0.25">
      <c r="A55" s="79" t="s">
        <v>280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>F55-B55</f>
        <v>0</v>
      </c>
    </row>
    <row r="56" spans="1:7" x14ac:dyDescent="0.25">
      <c r="A56" s="78" t="s">
        <v>281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f t="shared" ref="G56:G58" si="11">F56-B56</f>
        <v>0</v>
      </c>
    </row>
    <row r="57" spans="1:7" x14ac:dyDescent="0.25">
      <c r="A57" s="78" t="s">
        <v>282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f t="shared" si="11"/>
        <v>0</v>
      </c>
    </row>
    <row r="58" spans="1:7" x14ac:dyDescent="0.25">
      <c r="A58" s="79" t="s">
        <v>283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f t="shared" si="11"/>
        <v>0</v>
      </c>
    </row>
    <row r="59" spans="1:7" x14ac:dyDescent="0.25">
      <c r="A59" s="56" t="s">
        <v>284</v>
      </c>
      <c r="B59" s="45">
        <f t="shared" ref="B59:G59" si="12">SUM(B60:B61)</f>
        <v>0</v>
      </c>
      <c r="C59" s="45">
        <f t="shared" si="12"/>
        <v>0</v>
      </c>
      <c r="D59" s="45">
        <f t="shared" si="12"/>
        <v>0</v>
      </c>
      <c r="E59" s="45">
        <f t="shared" si="12"/>
        <v>0</v>
      </c>
      <c r="F59" s="45">
        <f t="shared" si="12"/>
        <v>0</v>
      </c>
      <c r="G59" s="45">
        <f t="shared" si="12"/>
        <v>0</v>
      </c>
    </row>
    <row r="60" spans="1:7" x14ac:dyDescent="0.25">
      <c r="A60" s="78" t="s">
        <v>285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f>F60-B60</f>
        <v>0</v>
      </c>
    </row>
    <row r="61" spans="1:7" x14ac:dyDescent="0.25">
      <c r="A61" s="78" t="s">
        <v>286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ref="G61:G63" si="13">F61-B61</f>
        <v>0</v>
      </c>
    </row>
    <row r="62" spans="1:7" x14ac:dyDescent="0.25">
      <c r="A62" s="56" t="s">
        <v>287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f t="shared" si="13"/>
        <v>0</v>
      </c>
    </row>
    <row r="63" spans="1:7" x14ac:dyDescent="0.25">
      <c r="A63" s="56" t="s">
        <v>288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3"/>
        <v>0</v>
      </c>
    </row>
    <row r="64" spans="1:7" x14ac:dyDescent="0.25">
      <c r="A64" s="43"/>
      <c r="B64" s="47"/>
      <c r="C64" s="47"/>
      <c r="D64" s="47"/>
      <c r="E64" s="47"/>
      <c r="F64" s="47"/>
      <c r="G64" s="47"/>
    </row>
    <row r="65" spans="1:7" x14ac:dyDescent="0.25">
      <c r="A65" s="3" t="s">
        <v>289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3"/>
      <c r="B66" s="47"/>
      <c r="C66" s="47"/>
      <c r="D66" s="47"/>
      <c r="E66" s="47"/>
      <c r="F66" s="47"/>
      <c r="G66" s="47"/>
    </row>
    <row r="67" spans="1:7" x14ac:dyDescent="0.25">
      <c r="A67" s="3" t="s">
        <v>290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6" t="s">
        <v>291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>F68-B68</f>
        <v>0</v>
      </c>
    </row>
    <row r="69" spans="1:7" x14ac:dyDescent="0.25">
      <c r="A69" s="43"/>
      <c r="B69" s="47"/>
      <c r="C69" s="47"/>
      <c r="D69" s="47"/>
      <c r="E69" s="47"/>
      <c r="F69" s="47"/>
      <c r="G69" s="47"/>
    </row>
    <row r="70" spans="1:7" x14ac:dyDescent="0.25">
      <c r="A70" s="3" t="s">
        <v>292</v>
      </c>
      <c r="B70" s="4">
        <f t="shared" ref="B70:G70" si="16">B41+B65+B67</f>
        <v>76375748.079999998</v>
      </c>
      <c r="C70" s="4">
        <f t="shared" si="16"/>
        <v>0</v>
      </c>
      <c r="D70" s="4">
        <f t="shared" si="16"/>
        <v>76375748.079999998</v>
      </c>
      <c r="E70" s="4">
        <f t="shared" si="16"/>
        <v>50126834.210000001</v>
      </c>
      <c r="F70" s="4">
        <f t="shared" si="16"/>
        <v>50126834.210000001</v>
      </c>
      <c r="G70" s="4">
        <f t="shared" si="16"/>
        <v>-26248913.869999997</v>
      </c>
    </row>
    <row r="71" spans="1:7" x14ac:dyDescent="0.25">
      <c r="A71" s="43"/>
      <c r="B71" s="47"/>
      <c r="C71" s="47"/>
      <c r="D71" s="47"/>
      <c r="E71" s="47"/>
      <c r="F71" s="47"/>
      <c r="G71" s="47"/>
    </row>
    <row r="72" spans="1:7" x14ac:dyDescent="0.25">
      <c r="A72" s="3" t="s">
        <v>293</v>
      </c>
      <c r="B72" s="47"/>
      <c r="C72" s="47"/>
      <c r="D72" s="47"/>
      <c r="E72" s="47"/>
      <c r="F72" s="47"/>
      <c r="G72" s="47"/>
    </row>
    <row r="73" spans="1:7" ht="30" x14ac:dyDescent="0.25">
      <c r="A73" s="65" t="s">
        <v>294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>F73-B73</f>
        <v>0</v>
      </c>
    </row>
    <row r="74" spans="1:7" ht="30" x14ac:dyDescent="0.25">
      <c r="A74" s="65" t="s">
        <v>295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>F74-B74</f>
        <v>0</v>
      </c>
    </row>
    <row r="75" spans="1:7" x14ac:dyDescent="0.25">
      <c r="A75" s="17" t="s">
        <v>296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3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4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0" zoomScale="75" zoomScaleNormal="75" workbookViewId="0">
      <selection activeCell="I167" sqref="I16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8" t="s">
        <v>297</v>
      </c>
      <c r="B1" s="190"/>
      <c r="C1" s="190"/>
      <c r="D1" s="190"/>
      <c r="E1" s="190"/>
      <c r="F1" s="190"/>
      <c r="G1" s="191"/>
    </row>
    <row r="2" spans="1:7" x14ac:dyDescent="0.25">
      <c r="A2" s="120" t="str">
        <f>'Formato 1'!A2</f>
        <v>SISTEMA DE AGUA POTABLE Y ALCANTARILLADO MUNICIPAL DE VALLE DE SANTIAGO</v>
      </c>
      <c r="B2" s="120"/>
      <c r="C2" s="120"/>
      <c r="D2" s="120"/>
      <c r="E2" s="120"/>
      <c r="F2" s="120"/>
      <c r="G2" s="120"/>
    </row>
    <row r="3" spans="1:7" x14ac:dyDescent="0.25">
      <c r="A3" s="121" t="s">
        <v>298</v>
      </c>
      <c r="B3" s="121"/>
      <c r="C3" s="121"/>
      <c r="D3" s="121"/>
      <c r="E3" s="121"/>
      <c r="F3" s="121"/>
      <c r="G3" s="121"/>
    </row>
    <row r="4" spans="1:7" x14ac:dyDescent="0.25">
      <c r="A4" s="121" t="s">
        <v>299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Junio de 2025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96" t="s">
        <v>6</v>
      </c>
      <c r="B7" s="196" t="s">
        <v>300</v>
      </c>
      <c r="C7" s="196"/>
      <c r="D7" s="196"/>
      <c r="E7" s="196"/>
      <c r="F7" s="196"/>
      <c r="G7" s="197" t="s">
        <v>301</v>
      </c>
    </row>
    <row r="8" spans="1:7" ht="30" x14ac:dyDescent="0.25">
      <c r="A8" s="196"/>
      <c r="B8" s="7" t="s">
        <v>302</v>
      </c>
      <c r="C8" s="7" t="s">
        <v>303</v>
      </c>
      <c r="D8" s="7" t="s">
        <v>304</v>
      </c>
      <c r="E8" s="7" t="s">
        <v>188</v>
      </c>
      <c r="F8" s="7" t="s">
        <v>305</v>
      </c>
      <c r="G8" s="196"/>
    </row>
    <row r="9" spans="1:7" x14ac:dyDescent="0.25">
      <c r="A9" s="26" t="s">
        <v>306</v>
      </c>
      <c r="B9" s="168">
        <f t="shared" ref="B9:G9" si="0">B10+B18+B189+B28+B38+B48+B58+B62+B71+B75</f>
        <v>76375748.079999998</v>
      </c>
      <c r="C9" s="168">
        <f t="shared" si="0"/>
        <v>0</v>
      </c>
      <c r="D9" s="168">
        <f t="shared" si="0"/>
        <v>76375748.079999998</v>
      </c>
      <c r="E9" s="168">
        <f t="shared" si="0"/>
        <v>27956413.329999998</v>
      </c>
      <c r="F9" s="168">
        <f t="shared" si="0"/>
        <v>27949413.800000001</v>
      </c>
      <c r="G9" s="168">
        <f t="shared" si="0"/>
        <v>48419334.750000007</v>
      </c>
    </row>
    <row r="10" spans="1:7" x14ac:dyDescent="0.25">
      <c r="A10" s="81" t="s">
        <v>307</v>
      </c>
      <c r="B10" s="169">
        <f t="shared" ref="B10:G10" si="1">B11+B12+B13+B14+B15+B16+B17</f>
        <v>32869602.859999999</v>
      </c>
      <c r="C10" s="169">
        <f t="shared" si="1"/>
        <v>0</v>
      </c>
      <c r="D10" s="169">
        <f t="shared" si="1"/>
        <v>32869602.859999999</v>
      </c>
      <c r="E10" s="169">
        <f t="shared" si="1"/>
        <v>13165486.949999999</v>
      </c>
      <c r="F10" s="169">
        <f t="shared" si="1"/>
        <v>13165486.949999999</v>
      </c>
      <c r="G10" s="169">
        <f t="shared" si="1"/>
        <v>19704115.91</v>
      </c>
    </row>
    <row r="11" spans="1:7" x14ac:dyDescent="0.25">
      <c r="A11" s="82" t="s">
        <v>308</v>
      </c>
      <c r="B11" s="171">
        <v>20747862.530000001</v>
      </c>
      <c r="C11" s="171">
        <v>0</v>
      </c>
      <c r="D11" s="169">
        <v>20747862.530000001</v>
      </c>
      <c r="E11" s="171">
        <v>9414118.0800000001</v>
      </c>
      <c r="F11" s="171">
        <v>9414118.0800000001</v>
      </c>
      <c r="G11" s="169">
        <v>11333744.450000001</v>
      </c>
    </row>
    <row r="12" spans="1:7" x14ac:dyDescent="0.25">
      <c r="A12" s="82" t="s">
        <v>309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82" t="s">
        <v>310</v>
      </c>
      <c r="B13" s="171">
        <v>4998728.12</v>
      </c>
      <c r="C13" s="171">
        <v>0</v>
      </c>
      <c r="D13" s="169">
        <v>4998728.12</v>
      </c>
      <c r="E13" s="171">
        <v>1207128.71</v>
      </c>
      <c r="F13" s="171">
        <v>1207128.71</v>
      </c>
      <c r="G13" s="169">
        <v>3791599.41</v>
      </c>
    </row>
    <row r="14" spans="1:7" x14ac:dyDescent="0.25">
      <c r="A14" s="82" t="s">
        <v>311</v>
      </c>
      <c r="B14" s="171">
        <v>5490160.04</v>
      </c>
      <c r="C14" s="171">
        <v>0</v>
      </c>
      <c r="D14" s="169">
        <v>5490160.04</v>
      </c>
      <c r="E14" s="171">
        <v>1707380.42</v>
      </c>
      <c r="F14" s="171">
        <v>1707380.42</v>
      </c>
      <c r="G14" s="169">
        <v>3782779.62</v>
      </c>
    </row>
    <row r="15" spans="1:7" x14ac:dyDescent="0.25">
      <c r="A15" s="82" t="s">
        <v>312</v>
      </c>
      <c r="B15" s="171">
        <v>1632852.17</v>
      </c>
      <c r="C15" s="171">
        <v>0</v>
      </c>
      <c r="D15" s="169">
        <v>1632852.17</v>
      </c>
      <c r="E15" s="171">
        <v>836859.74</v>
      </c>
      <c r="F15" s="171">
        <v>836859.74</v>
      </c>
      <c r="G15" s="169">
        <v>795992.42999999993</v>
      </c>
    </row>
    <row r="16" spans="1:7" x14ac:dyDescent="0.25">
      <c r="A16" s="82" t="s">
        <v>313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82" t="s">
        <v>314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81" t="s">
        <v>315</v>
      </c>
      <c r="B18" s="169">
        <f t="shared" ref="B18:G18" si="2">B19+B20+B21+B22+B23+B24+B25+B26+B27</f>
        <v>10448335.49</v>
      </c>
      <c r="C18" s="169">
        <f t="shared" si="2"/>
        <v>0</v>
      </c>
      <c r="D18" s="169">
        <f t="shared" si="2"/>
        <v>10448335.49</v>
      </c>
      <c r="E18" s="169">
        <f t="shared" si="2"/>
        <v>4077955.74</v>
      </c>
      <c r="F18" s="169">
        <f t="shared" si="2"/>
        <v>4070956.2100000004</v>
      </c>
      <c r="G18" s="169">
        <f t="shared" si="2"/>
        <v>6370379.7499999991</v>
      </c>
    </row>
    <row r="19" spans="1:7" x14ac:dyDescent="0.25">
      <c r="A19" s="82" t="s">
        <v>316</v>
      </c>
      <c r="B19" s="171">
        <v>415780.07</v>
      </c>
      <c r="C19" s="171">
        <v>0</v>
      </c>
      <c r="D19" s="169">
        <v>415780.07</v>
      </c>
      <c r="E19" s="171">
        <v>263645.15000000002</v>
      </c>
      <c r="F19" s="171">
        <v>263645.15000000002</v>
      </c>
      <c r="G19" s="169">
        <v>152134.91999999998</v>
      </c>
    </row>
    <row r="20" spans="1:7" x14ac:dyDescent="0.25">
      <c r="A20" s="82" t="s">
        <v>317</v>
      </c>
      <c r="B20" s="171">
        <v>86528</v>
      </c>
      <c r="C20" s="171">
        <v>0</v>
      </c>
      <c r="D20" s="169">
        <v>86528</v>
      </c>
      <c r="E20" s="171">
        <v>61641.71</v>
      </c>
      <c r="F20" s="171">
        <v>61641.71</v>
      </c>
      <c r="G20" s="169">
        <v>24886.29</v>
      </c>
    </row>
    <row r="21" spans="1:7" x14ac:dyDescent="0.25">
      <c r="A21" s="82" t="s">
        <v>318</v>
      </c>
      <c r="B21" s="171">
        <v>1500000</v>
      </c>
      <c r="C21" s="171">
        <v>0</v>
      </c>
      <c r="D21" s="169">
        <v>1500000</v>
      </c>
      <c r="E21" s="171">
        <v>228800</v>
      </c>
      <c r="F21" s="171">
        <v>228800</v>
      </c>
      <c r="G21" s="169">
        <v>1271200</v>
      </c>
    </row>
    <row r="22" spans="1:7" x14ac:dyDescent="0.25">
      <c r="A22" s="82" t="s">
        <v>319</v>
      </c>
      <c r="B22" s="171">
        <v>5247216.3</v>
      </c>
      <c r="C22" s="171">
        <v>0</v>
      </c>
      <c r="D22" s="169">
        <v>5247216.3</v>
      </c>
      <c r="E22" s="171">
        <v>2187652.9500000002</v>
      </c>
      <c r="F22" s="171">
        <v>2187652.9500000002</v>
      </c>
      <c r="G22" s="169">
        <v>3059563.3499999996</v>
      </c>
    </row>
    <row r="23" spans="1:7" x14ac:dyDescent="0.25">
      <c r="A23" s="82" t="s">
        <v>320</v>
      </c>
      <c r="B23" s="171">
        <v>609939.19999999995</v>
      </c>
      <c r="C23" s="171">
        <v>0</v>
      </c>
      <c r="D23" s="169">
        <v>609939.19999999995</v>
      </c>
      <c r="E23" s="171">
        <v>177214.28</v>
      </c>
      <c r="F23" s="171">
        <v>176870.44</v>
      </c>
      <c r="G23" s="169">
        <v>432724.91999999993</v>
      </c>
    </row>
    <row r="24" spans="1:7" x14ac:dyDescent="0.25">
      <c r="A24" s="82" t="s">
        <v>321</v>
      </c>
      <c r="B24" s="171">
        <v>1707852.16</v>
      </c>
      <c r="C24" s="171">
        <v>0</v>
      </c>
      <c r="D24" s="169">
        <v>1707852.16</v>
      </c>
      <c r="E24" s="171">
        <v>569273.02</v>
      </c>
      <c r="F24" s="171">
        <v>569273.02</v>
      </c>
      <c r="G24" s="169">
        <v>1138579.1399999999</v>
      </c>
    </row>
    <row r="25" spans="1:7" x14ac:dyDescent="0.25">
      <c r="A25" s="82" t="s">
        <v>322</v>
      </c>
      <c r="B25" s="171">
        <v>622132</v>
      </c>
      <c r="C25" s="171">
        <v>0</v>
      </c>
      <c r="D25" s="169">
        <v>622132</v>
      </c>
      <c r="E25" s="171">
        <v>474319.22</v>
      </c>
      <c r="F25" s="171">
        <v>474319.22</v>
      </c>
      <c r="G25" s="169">
        <v>147812.78000000003</v>
      </c>
    </row>
    <row r="26" spans="1:7" x14ac:dyDescent="0.25">
      <c r="A26" s="82" t="s">
        <v>323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82" t="s">
        <v>324</v>
      </c>
      <c r="B27" s="171">
        <v>258887.76</v>
      </c>
      <c r="C27" s="171">
        <v>0</v>
      </c>
      <c r="D27" s="169">
        <v>258887.76</v>
      </c>
      <c r="E27" s="171">
        <v>115409.41</v>
      </c>
      <c r="F27" s="171">
        <v>108753.72</v>
      </c>
      <c r="G27" s="169">
        <v>143478.35</v>
      </c>
    </row>
    <row r="28" spans="1:7" x14ac:dyDescent="0.25">
      <c r="A28" s="81" t="s">
        <v>325</v>
      </c>
      <c r="B28" s="169">
        <f t="shared" ref="B28:G28" si="3">B29+B30+B31+B32+B33+B34+B35+B36+B37</f>
        <v>25650466.460000001</v>
      </c>
      <c r="C28" s="169">
        <f t="shared" si="3"/>
        <v>0</v>
      </c>
      <c r="D28" s="169">
        <f t="shared" si="3"/>
        <v>25650466.460000001</v>
      </c>
      <c r="E28" s="169">
        <f t="shared" si="3"/>
        <v>9560442.2100000009</v>
      </c>
      <c r="F28" s="169">
        <f t="shared" si="3"/>
        <v>9560442.2100000009</v>
      </c>
      <c r="G28" s="169">
        <f t="shared" si="3"/>
        <v>16090024.250000002</v>
      </c>
    </row>
    <row r="29" spans="1:7" x14ac:dyDescent="0.25">
      <c r="A29" s="82" t="s">
        <v>326</v>
      </c>
      <c r="B29" s="171">
        <v>12083196.99</v>
      </c>
      <c r="C29" s="171">
        <v>0</v>
      </c>
      <c r="D29" s="169">
        <v>12083196.99</v>
      </c>
      <c r="E29" s="171">
        <v>5011234.78</v>
      </c>
      <c r="F29" s="171">
        <v>5011234.78</v>
      </c>
      <c r="G29" s="169">
        <v>7071962.21</v>
      </c>
    </row>
    <row r="30" spans="1:7" x14ac:dyDescent="0.25">
      <c r="A30" s="82" t="s">
        <v>327</v>
      </c>
      <c r="B30" s="171">
        <v>952240</v>
      </c>
      <c r="C30" s="171">
        <v>0</v>
      </c>
      <c r="D30" s="169">
        <v>952240</v>
      </c>
      <c r="E30" s="171">
        <v>247221.85</v>
      </c>
      <c r="F30" s="171">
        <v>247221.85</v>
      </c>
      <c r="G30" s="169">
        <v>705018.15</v>
      </c>
    </row>
    <row r="31" spans="1:7" x14ac:dyDescent="0.25">
      <c r="A31" s="82" t="s">
        <v>328</v>
      </c>
      <c r="B31" s="171">
        <v>3737037.74</v>
      </c>
      <c r="C31" s="171">
        <v>0</v>
      </c>
      <c r="D31" s="169">
        <v>3737037.74</v>
      </c>
      <c r="E31" s="171">
        <v>722162.98</v>
      </c>
      <c r="F31" s="171">
        <v>722162.98</v>
      </c>
      <c r="G31" s="169">
        <v>3014874.7600000002</v>
      </c>
    </row>
    <row r="32" spans="1:7" x14ac:dyDescent="0.25">
      <c r="A32" s="82" t="s">
        <v>329</v>
      </c>
      <c r="B32" s="171">
        <v>515000</v>
      </c>
      <c r="C32" s="171">
        <v>0</v>
      </c>
      <c r="D32" s="169">
        <v>515000</v>
      </c>
      <c r="E32" s="171">
        <v>182907.16</v>
      </c>
      <c r="F32" s="171">
        <v>182907.16</v>
      </c>
      <c r="G32" s="169">
        <v>332092.83999999997</v>
      </c>
    </row>
    <row r="33" spans="1:7" ht="14.45" customHeight="1" x14ac:dyDescent="0.25">
      <c r="A33" s="82" t="s">
        <v>330</v>
      </c>
      <c r="B33" s="171">
        <v>3892535.14</v>
      </c>
      <c r="C33" s="171">
        <v>0</v>
      </c>
      <c r="D33" s="169">
        <v>3892535.14</v>
      </c>
      <c r="E33" s="171">
        <v>1651724.99</v>
      </c>
      <c r="F33" s="171">
        <v>1651724.99</v>
      </c>
      <c r="G33" s="169">
        <v>2240810.1500000004</v>
      </c>
    </row>
    <row r="34" spans="1:7" ht="14.45" customHeight="1" x14ac:dyDescent="0.25">
      <c r="A34" s="82" t="s">
        <v>331</v>
      </c>
      <c r="B34" s="171">
        <v>131424</v>
      </c>
      <c r="C34" s="171">
        <v>0</v>
      </c>
      <c r="D34" s="169">
        <v>131424</v>
      </c>
      <c r="E34" s="171">
        <v>38590.5</v>
      </c>
      <c r="F34" s="171">
        <v>38590.5</v>
      </c>
      <c r="G34" s="169">
        <v>92833.5</v>
      </c>
    </row>
    <row r="35" spans="1:7" ht="14.45" customHeight="1" x14ac:dyDescent="0.25">
      <c r="A35" s="82" t="s">
        <v>332</v>
      </c>
      <c r="B35" s="171">
        <v>109408</v>
      </c>
      <c r="C35" s="171">
        <v>0</v>
      </c>
      <c r="D35" s="169">
        <v>109408</v>
      </c>
      <c r="E35" s="171">
        <v>39512.78</v>
      </c>
      <c r="F35" s="171">
        <v>39512.78</v>
      </c>
      <c r="G35" s="169">
        <v>69895.22</v>
      </c>
    </row>
    <row r="36" spans="1:7" ht="14.45" customHeight="1" x14ac:dyDescent="0.25">
      <c r="A36" s="82" t="s">
        <v>333</v>
      </c>
      <c r="B36" s="171">
        <v>127078.39999999999</v>
      </c>
      <c r="C36" s="171">
        <v>0</v>
      </c>
      <c r="D36" s="169">
        <v>127078.39999999999</v>
      </c>
      <c r="E36" s="171">
        <v>126868.8</v>
      </c>
      <c r="F36" s="171">
        <v>126868.8</v>
      </c>
      <c r="G36" s="169">
        <v>209.59999999999127</v>
      </c>
    </row>
    <row r="37" spans="1:7" ht="14.45" customHeight="1" x14ac:dyDescent="0.25">
      <c r="A37" s="82" t="s">
        <v>334</v>
      </c>
      <c r="B37" s="171">
        <v>4102546.19</v>
      </c>
      <c r="C37" s="171">
        <v>0</v>
      </c>
      <c r="D37" s="169">
        <v>4102546.19</v>
      </c>
      <c r="E37" s="171">
        <v>1540218.37</v>
      </c>
      <c r="F37" s="171">
        <v>1540218.37</v>
      </c>
      <c r="G37" s="169">
        <v>2562327.8199999998</v>
      </c>
    </row>
    <row r="38" spans="1:7" x14ac:dyDescent="0.25">
      <c r="A38" s="81" t="s">
        <v>335</v>
      </c>
      <c r="B38" s="169">
        <f t="shared" ref="B38:G38" si="4">B39+B40+B41+B42+B43+B44+B45+B46+B47</f>
        <v>410208</v>
      </c>
      <c r="C38" s="169">
        <f t="shared" si="4"/>
        <v>0</v>
      </c>
      <c r="D38" s="169">
        <f t="shared" si="4"/>
        <v>410208</v>
      </c>
      <c r="E38" s="169">
        <f t="shared" si="4"/>
        <v>180600</v>
      </c>
      <c r="F38" s="169">
        <f t="shared" si="4"/>
        <v>180600</v>
      </c>
      <c r="G38" s="169">
        <f t="shared" si="4"/>
        <v>229608</v>
      </c>
    </row>
    <row r="39" spans="1:7" x14ac:dyDescent="0.25">
      <c r="A39" s="82" t="s">
        <v>336</v>
      </c>
      <c r="B39" s="171">
        <v>26208</v>
      </c>
      <c r="C39" s="171">
        <v>0</v>
      </c>
      <c r="D39" s="169">
        <v>26208</v>
      </c>
      <c r="E39" s="171">
        <v>13000</v>
      </c>
      <c r="F39" s="171">
        <v>13000</v>
      </c>
      <c r="G39" s="169">
        <v>13208</v>
      </c>
    </row>
    <row r="40" spans="1:7" x14ac:dyDescent="0.25">
      <c r="A40" s="82" t="s">
        <v>337</v>
      </c>
      <c r="B40" s="169">
        <v>0</v>
      </c>
      <c r="C40" s="169">
        <v>0</v>
      </c>
      <c r="D40" s="169">
        <v>0</v>
      </c>
      <c r="E40" s="169">
        <v>0</v>
      </c>
      <c r="F40" s="169">
        <v>0</v>
      </c>
      <c r="G40" s="169">
        <v>0</v>
      </c>
    </row>
    <row r="41" spans="1:7" x14ac:dyDescent="0.25">
      <c r="A41" s="82" t="s">
        <v>338</v>
      </c>
      <c r="B41" s="169">
        <v>0</v>
      </c>
      <c r="C41" s="169">
        <v>0</v>
      </c>
      <c r="D41" s="169">
        <v>0</v>
      </c>
      <c r="E41" s="169">
        <v>0</v>
      </c>
      <c r="F41" s="169">
        <v>0</v>
      </c>
      <c r="G41" s="169">
        <v>0</v>
      </c>
    </row>
    <row r="42" spans="1:7" x14ac:dyDescent="0.25">
      <c r="A42" s="82" t="s">
        <v>339</v>
      </c>
      <c r="B42" s="171">
        <v>384000</v>
      </c>
      <c r="C42" s="171">
        <v>0</v>
      </c>
      <c r="D42" s="169">
        <v>384000</v>
      </c>
      <c r="E42" s="171">
        <v>167600</v>
      </c>
      <c r="F42" s="171">
        <v>167600</v>
      </c>
      <c r="G42" s="169">
        <v>216400</v>
      </c>
    </row>
    <row r="43" spans="1:7" x14ac:dyDescent="0.25">
      <c r="A43" s="82" t="s">
        <v>340</v>
      </c>
      <c r="B43" s="169">
        <v>0</v>
      </c>
      <c r="C43" s="169">
        <v>0</v>
      </c>
      <c r="D43" s="169">
        <v>0</v>
      </c>
      <c r="E43" s="169">
        <v>0</v>
      </c>
      <c r="F43" s="169">
        <v>0</v>
      </c>
      <c r="G43" s="169">
        <v>0</v>
      </c>
    </row>
    <row r="44" spans="1:7" x14ac:dyDescent="0.25">
      <c r="A44" s="82" t="s">
        <v>341</v>
      </c>
      <c r="B44" s="169">
        <v>0</v>
      </c>
      <c r="C44" s="169">
        <v>0</v>
      </c>
      <c r="D44" s="169">
        <v>0</v>
      </c>
      <c r="E44" s="169">
        <v>0</v>
      </c>
      <c r="F44" s="169">
        <v>0</v>
      </c>
      <c r="G44" s="169">
        <v>0</v>
      </c>
    </row>
    <row r="45" spans="1:7" x14ac:dyDescent="0.25">
      <c r="A45" s="82" t="s">
        <v>342</v>
      </c>
      <c r="B45" s="169">
        <v>0</v>
      </c>
      <c r="C45" s="169">
        <v>0</v>
      </c>
      <c r="D45" s="169">
        <v>0</v>
      </c>
      <c r="E45" s="169">
        <v>0</v>
      </c>
      <c r="F45" s="169">
        <v>0</v>
      </c>
      <c r="G45" s="169">
        <v>0</v>
      </c>
    </row>
    <row r="46" spans="1:7" x14ac:dyDescent="0.25">
      <c r="A46" s="82" t="s">
        <v>343</v>
      </c>
      <c r="B46" s="169">
        <v>0</v>
      </c>
      <c r="C46" s="169">
        <v>0</v>
      </c>
      <c r="D46" s="169">
        <v>0</v>
      </c>
      <c r="E46" s="169">
        <v>0</v>
      </c>
      <c r="F46" s="169">
        <v>0</v>
      </c>
      <c r="G46" s="169">
        <v>0</v>
      </c>
    </row>
    <row r="47" spans="1:7" x14ac:dyDescent="0.25">
      <c r="A47" s="82" t="s">
        <v>344</v>
      </c>
      <c r="B47" s="169">
        <v>0</v>
      </c>
      <c r="C47" s="169">
        <v>0</v>
      </c>
      <c r="D47" s="169">
        <v>0</v>
      </c>
      <c r="E47" s="169">
        <v>0</v>
      </c>
      <c r="F47" s="169">
        <v>0</v>
      </c>
      <c r="G47" s="169">
        <v>0</v>
      </c>
    </row>
    <row r="48" spans="1:7" x14ac:dyDescent="0.25">
      <c r="A48" s="81" t="s">
        <v>345</v>
      </c>
      <c r="B48" s="169">
        <f t="shared" ref="B48:G48" si="5">B49+B50+B51+B52+B53+B54+B55+B56+B57</f>
        <v>2929539.64</v>
      </c>
      <c r="C48" s="169">
        <f t="shared" si="5"/>
        <v>0</v>
      </c>
      <c r="D48" s="169">
        <f t="shared" si="5"/>
        <v>2929539.64</v>
      </c>
      <c r="E48" s="169">
        <f t="shared" si="5"/>
        <v>971928.43</v>
      </c>
      <c r="F48" s="169">
        <f t="shared" si="5"/>
        <v>971928.43</v>
      </c>
      <c r="G48" s="169">
        <f t="shared" si="5"/>
        <v>1957611.21</v>
      </c>
    </row>
    <row r="49" spans="1:7" x14ac:dyDescent="0.25">
      <c r="A49" s="82" t="s">
        <v>346</v>
      </c>
      <c r="B49" s="171">
        <v>251395.64</v>
      </c>
      <c r="C49" s="171">
        <v>0</v>
      </c>
      <c r="D49" s="169">
        <v>251395.64</v>
      </c>
      <c r="E49" s="171">
        <v>80457.42</v>
      </c>
      <c r="F49" s="171">
        <v>80457.42</v>
      </c>
      <c r="G49" s="169">
        <v>170938.22000000003</v>
      </c>
    </row>
    <row r="50" spans="1:7" x14ac:dyDescent="0.25">
      <c r="A50" s="82" t="s">
        <v>347</v>
      </c>
      <c r="B50" s="171">
        <v>36400</v>
      </c>
      <c r="C50" s="171">
        <v>0</v>
      </c>
      <c r="D50" s="169">
        <v>36400</v>
      </c>
      <c r="E50" s="171">
        <v>7970</v>
      </c>
      <c r="F50" s="171">
        <v>7970</v>
      </c>
      <c r="G50" s="169">
        <v>28430</v>
      </c>
    </row>
    <row r="51" spans="1:7" x14ac:dyDescent="0.25">
      <c r="A51" s="82" t="s">
        <v>348</v>
      </c>
      <c r="B51" s="171">
        <v>250000</v>
      </c>
      <c r="C51" s="171">
        <v>0</v>
      </c>
      <c r="D51" s="169">
        <v>250000</v>
      </c>
      <c r="E51" s="171">
        <v>0</v>
      </c>
      <c r="F51" s="171">
        <v>0</v>
      </c>
      <c r="G51" s="169">
        <v>250000</v>
      </c>
    </row>
    <row r="52" spans="1:7" x14ac:dyDescent="0.25">
      <c r="A52" s="82" t="s">
        <v>349</v>
      </c>
      <c r="B52" s="169">
        <v>0</v>
      </c>
      <c r="C52" s="169">
        <v>0</v>
      </c>
      <c r="D52" s="169">
        <v>0</v>
      </c>
      <c r="E52" s="169">
        <v>0</v>
      </c>
      <c r="F52" s="169">
        <v>0</v>
      </c>
      <c r="G52" s="169">
        <v>0</v>
      </c>
    </row>
    <row r="53" spans="1:7" x14ac:dyDescent="0.25">
      <c r="A53" s="82" t="s">
        <v>350</v>
      </c>
      <c r="B53" s="169">
        <v>0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</row>
    <row r="54" spans="1:7" x14ac:dyDescent="0.25">
      <c r="A54" s="82" t="s">
        <v>351</v>
      </c>
      <c r="B54" s="171">
        <v>2301032</v>
      </c>
      <c r="C54" s="171">
        <v>0</v>
      </c>
      <c r="D54" s="169">
        <v>2301032</v>
      </c>
      <c r="E54" s="171">
        <v>883501.01</v>
      </c>
      <c r="F54" s="171">
        <v>883501.01</v>
      </c>
      <c r="G54" s="169">
        <v>1417530.99</v>
      </c>
    </row>
    <row r="55" spans="1:7" x14ac:dyDescent="0.25">
      <c r="A55" s="82" t="s">
        <v>352</v>
      </c>
      <c r="B55" s="169">
        <v>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</row>
    <row r="56" spans="1:7" x14ac:dyDescent="0.25">
      <c r="A56" s="82" t="s">
        <v>353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</row>
    <row r="57" spans="1:7" x14ac:dyDescent="0.25">
      <c r="A57" s="82" t="s">
        <v>354</v>
      </c>
      <c r="B57" s="171">
        <v>90712</v>
      </c>
      <c r="C57" s="171">
        <v>0</v>
      </c>
      <c r="D57" s="169">
        <v>90712</v>
      </c>
      <c r="E57" s="171">
        <v>0</v>
      </c>
      <c r="F57" s="171">
        <v>0</v>
      </c>
      <c r="G57" s="169">
        <v>90712</v>
      </c>
    </row>
    <row r="58" spans="1:7" x14ac:dyDescent="0.25">
      <c r="A58" s="81" t="s">
        <v>355</v>
      </c>
      <c r="B58" s="169">
        <f t="shared" ref="B58:G58" si="6">B61+B60+B59</f>
        <v>4067595.63</v>
      </c>
      <c r="C58" s="169">
        <f t="shared" si="6"/>
        <v>0</v>
      </c>
      <c r="D58" s="169">
        <f t="shared" si="6"/>
        <v>4067595.63</v>
      </c>
      <c r="E58" s="169">
        <f t="shared" si="6"/>
        <v>0</v>
      </c>
      <c r="F58" s="169">
        <f t="shared" si="6"/>
        <v>0</v>
      </c>
      <c r="G58" s="169">
        <f t="shared" si="6"/>
        <v>4067595.63</v>
      </c>
    </row>
    <row r="59" spans="1:7" x14ac:dyDescent="0.25">
      <c r="A59" s="82" t="s">
        <v>356</v>
      </c>
      <c r="B59" s="171">
        <v>3967595.63</v>
      </c>
      <c r="C59" s="171">
        <v>0</v>
      </c>
      <c r="D59" s="169">
        <v>3967595.63</v>
      </c>
      <c r="E59" s="171">
        <v>0</v>
      </c>
      <c r="F59" s="171">
        <v>0</v>
      </c>
      <c r="G59" s="169">
        <v>3967595.63</v>
      </c>
    </row>
    <row r="60" spans="1:7" x14ac:dyDescent="0.25">
      <c r="A60" s="82" t="s">
        <v>357</v>
      </c>
      <c r="B60" s="169">
        <v>0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</row>
    <row r="61" spans="1:7" x14ac:dyDescent="0.25">
      <c r="A61" s="82" t="s">
        <v>358</v>
      </c>
      <c r="B61" s="171">
        <v>100000</v>
      </c>
      <c r="C61" s="171">
        <v>0</v>
      </c>
      <c r="D61" s="169">
        <v>100000</v>
      </c>
      <c r="E61" s="171">
        <v>0</v>
      </c>
      <c r="F61" s="171">
        <v>0</v>
      </c>
      <c r="G61" s="169">
        <v>100000</v>
      </c>
    </row>
    <row r="62" spans="1:7" x14ac:dyDescent="0.25">
      <c r="A62" s="81" t="s">
        <v>359</v>
      </c>
      <c r="B62" s="169">
        <v>0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</row>
    <row r="63" spans="1:7" x14ac:dyDescent="0.25">
      <c r="A63" s="82" t="s">
        <v>360</v>
      </c>
      <c r="B63" s="169">
        <v>0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</row>
    <row r="64" spans="1:7" x14ac:dyDescent="0.25">
      <c r="A64" s="82" t="s">
        <v>361</v>
      </c>
      <c r="B64" s="169">
        <v>0</v>
      </c>
      <c r="C64" s="169">
        <v>0</v>
      </c>
      <c r="D64" s="169">
        <v>0</v>
      </c>
      <c r="E64" s="169">
        <v>0</v>
      </c>
      <c r="F64" s="169">
        <v>0</v>
      </c>
      <c r="G64" s="169">
        <v>0</v>
      </c>
    </row>
    <row r="65" spans="1:7" x14ac:dyDescent="0.25">
      <c r="A65" s="82" t="s">
        <v>362</v>
      </c>
      <c r="B65" s="169">
        <v>0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</row>
    <row r="66" spans="1:7" x14ac:dyDescent="0.25">
      <c r="A66" s="82" t="s">
        <v>363</v>
      </c>
      <c r="B66" s="169">
        <v>0</v>
      </c>
      <c r="C66" s="169">
        <v>0</v>
      </c>
      <c r="D66" s="169">
        <v>0</v>
      </c>
      <c r="E66" s="169">
        <v>0</v>
      </c>
      <c r="F66" s="169">
        <v>0</v>
      </c>
      <c r="G66" s="169">
        <v>0</v>
      </c>
    </row>
    <row r="67" spans="1:7" x14ac:dyDescent="0.25">
      <c r="A67" s="82" t="s">
        <v>364</v>
      </c>
      <c r="B67" s="169">
        <v>0</v>
      </c>
      <c r="C67" s="169">
        <v>0</v>
      </c>
      <c r="D67" s="169">
        <v>0</v>
      </c>
      <c r="E67" s="169">
        <v>0</v>
      </c>
      <c r="F67" s="169">
        <v>0</v>
      </c>
      <c r="G67" s="169">
        <v>0</v>
      </c>
    </row>
    <row r="68" spans="1:7" x14ac:dyDescent="0.25">
      <c r="A68" s="82" t="s">
        <v>365</v>
      </c>
      <c r="B68" s="169">
        <v>0</v>
      </c>
      <c r="C68" s="169">
        <v>0</v>
      </c>
      <c r="D68" s="169">
        <v>0</v>
      </c>
      <c r="E68" s="169">
        <v>0</v>
      </c>
      <c r="F68" s="169">
        <v>0</v>
      </c>
      <c r="G68" s="169">
        <v>0</v>
      </c>
    </row>
    <row r="69" spans="1:7" x14ac:dyDescent="0.25">
      <c r="A69" s="82" t="s">
        <v>366</v>
      </c>
      <c r="B69" s="169">
        <v>0</v>
      </c>
      <c r="C69" s="169">
        <v>0</v>
      </c>
      <c r="D69" s="169">
        <v>0</v>
      </c>
      <c r="E69" s="169">
        <v>0</v>
      </c>
      <c r="F69" s="169">
        <v>0</v>
      </c>
      <c r="G69" s="169">
        <v>0</v>
      </c>
    </row>
    <row r="70" spans="1:7" x14ac:dyDescent="0.25">
      <c r="A70" s="82" t="s">
        <v>367</v>
      </c>
      <c r="B70" s="169">
        <v>0</v>
      </c>
      <c r="C70" s="169">
        <v>0</v>
      </c>
      <c r="D70" s="169">
        <v>0</v>
      </c>
      <c r="E70" s="169">
        <v>0</v>
      </c>
      <c r="F70" s="169">
        <v>0</v>
      </c>
      <c r="G70" s="169">
        <v>0</v>
      </c>
    </row>
    <row r="71" spans="1:7" x14ac:dyDescent="0.25">
      <c r="A71" s="81" t="s">
        <v>368</v>
      </c>
      <c r="B71" s="169">
        <v>0</v>
      </c>
      <c r="C71" s="169">
        <v>0</v>
      </c>
      <c r="D71" s="169">
        <v>0</v>
      </c>
      <c r="E71" s="169">
        <v>0</v>
      </c>
      <c r="F71" s="169">
        <v>0</v>
      </c>
      <c r="G71" s="169">
        <v>0</v>
      </c>
    </row>
    <row r="72" spans="1:7" x14ac:dyDescent="0.25">
      <c r="A72" s="82" t="s">
        <v>369</v>
      </c>
      <c r="B72" s="169">
        <v>0</v>
      </c>
      <c r="C72" s="169">
        <v>0</v>
      </c>
      <c r="D72" s="169">
        <v>0</v>
      </c>
      <c r="E72" s="169">
        <v>0</v>
      </c>
      <c r="F72" s="169">
        <v>0</v>
      </c>
      <c r="G72" s="169">
        <v>0</v>
      </c>
    </row>
    <row r="73" spans="1:7" x14ac:dyDescent="0.25">
      <c r="A73" s="82" t="s">
        <v>370</v>
      </c>
      <c r="B73" s="169">
        <v>0</v>
      </c>
      <c r="C73" s="169">
        <v>0</v>
      </c>
      <c r="D73" s="169">
        <v>0</v>
      </c>
      <c r="E73" s="169">
        <v>0</v>
      </c>
      <c r="F73" s="169">
        <v>0</v>
      </c>
      <c r="G73" s="169">
        <v>0</v>
      </c>
    </row>
    <row r="74" spans="1:7" x14ac:dyDescent="0.25">
      <c r="A74" s="82" t="s">
        <v>371</v>
      </c>
      <c r="B74" s="169">
        <v>0</v>
      </c>
      <c r="C74" s="169">
        <v>0</v>
      </c>
      <c r="D74" s="169">
        <v>0</v>
      </c>
      <c r="E74" s="169">
        <v>0</v>
      </c>
      <c r="F74" s="169">
        <v>0</v>
      </c>
      <c r="G74" s="169">
        <v>0</v>
      </c>
    </row>
    <row r="75" spans="1:7" x14ac:dyDescent="0.25">
      <c r="A75" s="81" t="s">
        <v>372</v>
      </c>
      <c r="B75" s="169">
        <v>0</v>
      </c>
      <c r="C75" s="169">
        <v>0</v>
      </c>
      <c r="D75" s="169">
        <v>0</v>
      </c>
      <c r="E75" s="169">
        <v>0</v>
      </c>
      <c r="F75" s="169">
        <v>0</v>
      </c>
      <c r="G75" s="169">
        <v>0</v>
      </c>
    </row>
    <row r="76" spans="1:7" x14ac:dyDescent="0.25">
      <c r="A76" s="82" t="s">
        <v>373</v>
      </c>
      <c r="B76" s="169">
        <v>0</v>
      </c>
      <c r="C76" s="169">
        <v>0</v>
      </c>
      <c r="D76" s="169">
        <v>0</v>
      </c>
      <c r="E76" s="169">
        <v>0</v>
      </c>
      <c r="F76" s="169">
        <v>0</v>
      </c>
      <c r="G76" s="169">
        <v>0</v>
      </c>
    </row>
    <row r="77" spans="1:7" x14ac:dyDescent="0.25">
      <c r="A77" s="82" t="s">
        <v>374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9">
        <v>0</v>
      </c>
    </row>
    <row r="78" spans="1:7" x14ac:dyDescent="0.25">
      <c r="A78" s="82" t="s">
        <v>375</v>
      </c>
      <c r="B78" s="169">
        <v>0</v>
      </c>
      <c r="C78" s="169">
        <v>0</v>
      </c>
      <c r="D78" s="169">
        <v>0</v>
      </c>
      <c r="E78" s="169">
        <v>0</v>
      </c>
      <c r="F78" s="169">
        <v>0</v>
      </c>
      <c r="G78" s="169">
        <v>0</v>
      </c>
    </row>
    <row r="79" spans="1:7" x14ac:dyDescent="0.25">
      <c r="A79" s="82" t="s">
        <v>376</v>
      </c>
      <c r="B79" s="169">
        <v>0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</row>
    <row r="80" spans="1:7" x14ac:dyDescent="0.25">
      <c r="A80" s="82" t="s">
        <v>377</v>
      </c>
      <c r="B80" s="169">
        <v>0</v>
      </c>
      <c r="C80" s="169">
        <v>0</v>
      </c>
      <c r="D80" s="169">
        <v>0</v>
      </c>
      <c r="E80" s="169">
        <v>0</v>
      </c>
      <c r="F80" s="169">
        <v>0</v>
      </c>
      <c r="G80" s="169">
        <v>0</v>
      </c>
    </row>
    <row r="81" spans="1:7" x14ac:dyDescent="0.25">
      <c r="A81" s="82" t="s">
        <v>378</v>
      </c>
      <c r="B81" s="169">
        <v>0</v>
      </c>
      <c r="C81" s="169">
        <v>0</v>
      </c>
      <c r="D81" s="169">
        <v>0</v>
      </c>
      <c r="E81" s="169">
        <v>0</v>
      </c>
      <c r="F81" s="169">
        <v>0</v>
      </c>
      <c r="G81" s="169">
        <v>0</v>
      </c>
    </row>
    <row r="82" spans="1:7" x14ac:dyDescent="0.25">
      <c r="A82" s="82" t="s">
        <v>379</v>
      </c>
      <c r="B82" s="169">
        <v>0</v>
      </c>
      <c r="C82" s="169">
        <v>0</v>
      </c>
      <c r="D82" s="169">
        <v>0</v>
      </c>
      <c r="E82" s="169">
        <v>0</v>
      </c>
      <c r="F82" s="169">
        <v>0</v>
      </c>
      <c r="G82" s="169">
        <v>0</v>
      </c>
    </row>
    <row r="83" spans="1:7" x14ac:dyDescent="0.25">
      <c r="A83" s="83"/>
      <c r="B83" s="170"/>
      <c r="C83" s="170"/>
      <c r="D83" s="170"/>
      <c r="E83" s="170"/>
      <c r="F83" s="170"/>
      <c r="G83" s="170"/>
    </row>
    <row r="84" spans="1:7" x14ac:dyDescent="0.25">
      <c r="A84" s="27" t="s">
        <v>380</v>
      </c>
      <c r="B84" s="168">
        <v>0</v>
      </c>
      <c r="C84" s="168">
        <v>0</v>
      </c>
      <c r="D84" s="168">
        <v>0</v>
      </c>
      <c r="E84" s="168">
        <v>0</v>
      </c>
      <c r="F84" s="168">
        <v>0</v>
      </c>
      <c r="G84" s="168">
        <v>0</v>
      </c>
    </row>
    <row r="85" spans="1:7" x14ac:dyDescent="0.25">
      <c r="A85" s="81" t="s">
        <v>307</v>
      </c>
      <c r="B85" s="169">
        <v>0</v>
      </c>
      <c r="C85" s="169">
        <v>0</v>
      </c>
      <c r="D85" s="169">
        <v>0</v>
      </c>
      <c r="E85" s="169">
        <v>0</v>
      </c>
      <c r="F85" s="169">
        <v>0</v>
      </c>
      <c r="G85" s="169">
        <v>0</v>
      </c>
    </row>
    <row r="86" spans="1:7" x14ac:dyDescent="0.25">
      <c r="A86" s="82" t="s">
        <v>308</v>
      </c>
      <c r="B86" s="169">
        <v>0</v>
      </c>
      <c r="C86" s="169">
        <v>0</v>
      </c>
      <c r="D86" s="169">
        <v>0</v>
      </c>
      <c r="E86" s="169">
        <v>0</v>
      </c>
      <c r="F86" s="169">
        <v>0</v>
      </c>
      <c r="G86" s="169">
        <v>0</v>
      </c>
    </row>
    <row r="87" spans="1:7" x14ac:dyDescent="0.25">
      <c r="A87" s="82" t="s">
        <v>309</v>
      </c>
      <c r="B87" s="169">
        <v>0</v>
      </c>
      <c r="C87" s="169">
        <v>0</v>
      </c>
      <c r="D87" s="169">
        <v>0</v>
      </c>
      <c r="E87" s="169">
        <v>0</v>
      </c>
      <c r="F87" s="169">
        <v>0</v>
      </c>
      <c r="G87" s="169">
        <v>0</v>
      </c>
    </row>
    <row r="88" spans="1:7" x14ac:dyDescent="0.25">
      <c r="A88" s="82" t="s">
        <v>310</v>
      </c>
      <c r="B88" s="169">
        <v>0</v>
      </c>
      <c r="C88" s="169">
        <v>0</v>
      </c>
      <c r="D88" s="169">
        <v>0</v>
      </c>
      <c r="E88" s="169">
        <v>0</v>
      </c>
      <c r="F88" s="169">
        <v>0</v>
      </c>
      <c r="G88" s="169">
        <v>0</v>
      </c>
    </row>
    <row r="89" spans="1:7" x14ac:dyDescent="0.25">
      <c r="A89" s="82" t="s">
        <v>311</v>
      </c>
      <c r="B89" s="169">
        <v>0</v>
      </c>
      <c r="C89" s="169">
        <v>0</v>
      </c>
      <c r="D89" s="169">
        <v>0</v>
      </c>
      <c r="E89" s="169">
        <v>0</v>
      </c>
      <c r="F89" s="169">
        <v>0</v>
      </c>
      <c r="G89" s="169">
        <v>0</v>
      </c>
    </row>
    <row r="90" spans="1:7" x14ac:dyDescent="0.25">
      <c r="A90" s="82" t="s">
        <v>312</v>
      </c>
      <c r="B90" s="169">
        <v>0</v>
      </c>
      <c r="C90" s="169">
        <v>0</v>
      </c>
      <c r="D90" s="169">
        <v>0</v>
      </c>
      <c r="E90" s="169">
        <v>0</v>
      </c>
      <c r="F90" s="169">
        <v>0</v>
      </c>
      <c r="G90" s="169">
        <v>0</v>
      </c>
    </row>
    <row r="91" spans="1:7" x14ac:dyDescent="0.25">
      <c r="A91" s="82" t="s">
        <v>313</v>
      </c>
      <c r="B91" s="169">
        <v>0</v>
      </c>
      <c r="C91" s="169">
        <v>0</v>
      </c>
      <c r="D91" s="169">
        <v>0</v>
      </c>
      <c r="E91" s="169">
        <v>0</v>
      </c>
      <c r="F91" s="169">
        <v>0</v>
      </c>
      <c r="G91" s="169">
        <v>0</v>
      </c>
    </row>
    <row r="92" spans="1:7" x14ac:dyDescent="0.25">
      <c r="A92" s="82" t="s">
        <v>314</v>
      </c>
      <c r="B92" s="169">
        <v>0</v>
      </c>
      <c r="C92" s="169">
        <v>0</v>
      </c>
      <c r="D92" s="169">
        <v>0</v>
      </c>
      <c r="E92" s="169">
        <v>0</v>
      </c>
      <c r="F92" s="169">
        <v>0</v>
      </c>
      <c r="G92" s="169">
        <v>0</v>
      </c>
    </row>
    <row r="93" spans="1:7" x14ac:dyDescent="0.25">
      <c r="A93" s="81" t="s">
        <v>315</v>
      </c>
      <c r="B93" s="169">
        <v>0</v>
      </c>
      <c r="C93" s="169">
        <v>0</v>
      </c>
      <c r="D93" s="169">
        <v>0</v>
      </c>
      <c r="E93" s="169">
        <v>0</v>
      </c>
      <c r="F93" s="169">
        <v>0</v>
      </c>
      <c r="G93" s="169">
        <v>0</v>
      </c>
    </row>
    <row r="94" spans="1:7" x14ac:dyDescent="0.25">
      <c r="A94" s="82" t="s">
        <v>316</v>
      </c>
      <c r="B94" s="169">
        <v>0</v>
      </c>
      <c r="C94" s="169">
        <v>0</v>
      </c>
      <c r="D94" s="169">
        <v>0</v>
      </c>
      <c r="E94" s="169">
        <v>0</v>
      </c>
      <c r="F94" s="169">
        <v>0</v>
      </c>
      <c r="G94" s="169">
        <v>0</v>
      </c>
    </row>
    <row r="95" spans="1:7" x14ac:dyDescent="0.25">
      <c r="A95" s="82" t="s">
        <v>317</v>
      </c>
      <c r="B95" s="169">
        <v>0</v>
      </c>
      <c r="C95" s="169">
        <v>0</v>
      </c>
      <c r="D95" s="169">
        <v>0</v>
      </c>
      <c r="E95" s="169">
        <v>0</v>
      </c>
      <c r="F95" s="169">
        <v>0</v>
      </c>
      <c r="G95" s="169">
        <v>0</v>
      </c>
    </row>
    <row r="96" spans="1:7" x14ac:dyDescent="0.25">
      <c r="A96" s="82" t="s">
        <v>318</v>
      </c>
      <c r="B96" s="169">
        <v>0</v>
      </c>
      <c r="C96" s="169">
        <v>0</v>
      </c>
      <c r="D96" s="169">
        <v>0</v>
      </c>
      <c r="E96" s="169">
        <v>0</v>
      </c>
      <c r="F96" s="169">
        <v>0</v>
      </c>
      <c r="G96" s="169">
        <v>0</v>
      </c>
    </row>
    <row r="97" spans="1:7" x14ac:dyDescent="0.25">
      <c r="A97" s="82" t="s">
        <v>319</v>
      </c>
      <c r="B97" s="169">
        <v>0</v>
      </c>
      <c r="C97" s="169">
        <v>0</v>
      </c>
      <c r="D97" s="169">
        <v>0</v>
      </c>
      <c r="E97" s="169">
        <v>0</v>
      </c>
      <c r="F97" s="169">
        <v>0</v>
      </c>
      <c r="G97" s="169">
        <v>0</v>
      </c>
    </row>
    <row r="98" spans="1:7" x14ac:dyDescent="0.25">
      <c r="A98" s="84" t="s">
        <v>320</v>
      </c>
      <c r="B98" s="169">
        <v>0</v>
      </c>
      <c r="C98" s="169">
        <v>0</v>
      </c>
      <c r="D98" s="169">
        <v>0</v>
      </c>
      <c r="E98" s="169">
        <v>0</v>
      </c>
      <c r="F98" s="169">
        <v>0</v>
      </c>
      <c r="G98" s="169">
        <v>0</v>
      </c>
    </row>
    <row r="99" spans="1:7" x14ac:dyDescent="0.25">
      <c r="A99" s="82" t="s">
        <v>321</v>
      </c>
      <c r="B99" s="169">
        <v>0</v>
      </c>
      <c r="C99" s="169">
        <v>0</v>
      </c>
      <c r="D99" s="169">
        <v>0</v>
      </c>
      <c r="E99" s="169">
        <v>0</v>
      </c>
      <c r="F99" s="169">
        <v>0</v>
      </c>
      <c r="G99" s="169">
        <v>0</v>
      </c>
    </row>
    <row r="100" spans="1:7" x14ac:dyDescent="0.25">
      <c r="A100" s="82" t="s">
        <v>322</v>
      </c>
      <c r="B100" s="169">
        <v>0</v>
      </c>
      <c r="C100" s="169">
        <v>0</v>
      </c>
      <c r="D100" s="169">
        <v>0</v>
      </c>
      <c r="E100" s="169">
        <v>0</v>
      </c>
      <c r="F100" s="169">
        <v>0</v>
      </c>
      <c r="G100" s="169">
        <v>0</v>
      </c>
    </row>
    <row r="101" spans="1:7" x14ac:dyDescent="0.25">
      <c r="A101" s="82" t="s">
        <v>323</v>
      </c>
      <c r="B101" s="169">
        <v>0</v>
      </c>
      <c r="C101" s="169">
        <v>0</v>
      </c>
      <c r="D101" s="169">
        <v>0</v>
      </c>
      <c r="E101" s="169">
        <v>0</v>
      </c>
      <c r="F101" s="169">
        <v>0</v>
      </c>
      <c r="G101" s="169">
        <v>0</v>
      </c>
    </row>
    <row r="102" spans="1:7" x14ac:dyDescent="0.25">
      <c r="A102" s="82" t="s">
        <v>324</v>
      </c>
      <c r="B102" s="169">
        <v>0</v>
      </c>
      <c r="C102" s="169">
        <v>0</v>
      </c>
      <c r="D102" s="169">
        <v>0</v>
      </c>
      <c r="E102" s="169">
        <v>0</v>
      </c>
      <c r="F102" s="169">
        <v>0</v>
      </c>
      <c r="G102" s="169">
        <v>0</v>
      </c>
    </row>
    <row r="103" spans="1:7" x14ac:dyDescent="0.25">
      <c r="A103" s="81" t="s">
        <v>325</v>
      </c>
      <c r="B103" s="169">
        <v>0</v>
      </c>
      <c r="C103" s="169">
        <v>0</v>
      </c>
      <c r="D103" s="169">
        <v>0</v>
      </c>
      <c r="E103" s="169">
        <v>0</v>
      </c>
      <c r="F103" s="169">
        <v>0</v>
      </c>
      <c r="G103" s="169">
        <v>0</v>
      </c>
    </row>
    <row r="104" spans="1:7" x14ac:dyDescent="0.25">
      <c r="A104" s="82" t="s">
        <v>326</v>
      </c>
      <c r="B104" s="169">
        <v>0</v>
      </c>
      <c r="C104" s="169">
        <v>0</v>
      </c>
      <c r="D104" s="169">
        <v>0</v>
      </c>
      <c r="E104" s="169">
        <v>0</v>
      </c>
      <c r="F104" s="169">
        <v>0</v>
      </c>
      <c r="G104" s="169">
        <v>0</v>
      </c>
    </row>
    <row r="105" spans="1:7" x14ac:dyDescent="0.25">
      <c r="A105" s="82" t="s">
        <v>327</v>
      </c>
      <c r="B105" s="169">
        <v>0</v>
      </c>
      <c r="C105" s="169">
        <v>0</v>
      </c>
      <c r="D105" s="169">
        <v>0</v>
      </c>
      <c r="E105" s="169">
        <v>0</v>
      </c>
      <c r="F105" s="169">
        <v>0</v>
      </c>
      <c r="G105" s="169">
        <v>0</v>
      </c>
    </row>
    <row r="106" spans="1:7" x14ac:dyDescent="0.25">
      <c r="A106" s="82" t="s">
        <v>328</v>
      </c>
      <c r="B106" s="169">
        <v>0</v>
      </c>
      <c r="C106" s="169">
        <v>0</v>
      </c>
      <c r="D106" s="169">
        <v>0</v>
      </c>
      <c r="E106" s="169">
        <v>0</v>
      </c>
      <c r="F106" s="169">
        <v>0</v>
      </c>
      <c r="G106" s="169">
        <v>0</v>
      </c>
    </row>
    <row r="107" spans="1:7" x14ac:dyDescent="0.25">
      <c r="A107" s="82" t="s">
        <v>329</v>
      </c>
      <c r="B107" s="169">
        <v>0</v>
      </c>
      <c r="C107" s="169">
        <v>0</v>
      </c>
      <c r="D107" s="169">
        <v>0</v>
      </c>
      <c r="E107" s="169">
        <v>0</v>
      </c>
      <c r="F107" s="169">
        <v>0</v>
      </c>
      <c r="G107" s="169">
        <v>0</v>
      </c>
    </row>
    <row r="108" spans="1:7" x14ac:dyDescent="0.25">
      <c r="A108" s="82" t="s">
        <v>330</v>
      </c>
      <c r="B108" s="169">
        <v>0</v>
      </c>
      <c r="C108" s="169">
        <v>0</v>
      </c>
      <c r="D108" s="169">
        <v>0</v>
      </c>
      <c r="E108" s="169">
        <v>0</v>
      </c>
      <c r="F108" s="169">
        <v>0</v>
      </c>
      <c r="G108" s="169">
        <v>0</v>
      </c>
    </row>
    <row r="109" spans="1:7" x14ac:dyDescent="0.25">
      <c r="A109" s="82" t="s">
        <v>331</v>
      </c>
      <c r="B109" s="169">
        <v>0</v>
      </c>
      <c r="C109" s="169">
        <v>0</v>
      </c>
      <c r="D109" s="169">
        <v>0</v>
      </c>
      <c r="E109" s="169">
        <v>0</v>
      </c>
      <c r="F109" s="169">
        <v>0</v>
      </c>
      <c r="G109" s="169">
        <v>0</v>
      </c>
    </row>
    <row r="110" spans="1:7" x14ac:dyDescent="0.25">
      <c r="A110" s="82" t="s">
        <v>332</v>
      </c>
      <c r="B110" s="169">
        <v>0</v>
      </c>
      <c r="C110" s="169">
        <v>0</v>
      </c>
      <c r="D110" s="169">
        <v>0</v>
      </c>
      <c r="E110" s="169">
        <v>0</v>
      </c>
      <c r="F110" s="169">
        <v>0</v>
      </c>
      <c r="G110" s="169">
        <v>0</v>
      </c>
    </row>
    <row r="111" spans="1:7" x14ac:dyDescent="0.25">
      <c r="A111" s="82" t="s">
        <v>333</v>
      </c>
      <c r="B111" s="169">
        <v>0</v>
      </c>
      <c r="C111" s="169">
        <v>0</v>
      </c>
      <c r="D111" s="169">
        <v>0</v>
      </c>
      <c r="E111" s="169">
        <v>0</v>
      </c>
      <c r="F111" s="169">
        <v>0</v>
      </c>
      <c r="G111" s="169">
        <v>0</v>
      </c>
    </row>
    <row r="112" spans="1:7" x14ac:dyDescent="0.25">
      <c r="A112" s="82" t="s">
        <v>334</v>
      </c>
      <c r="B112" s="169">
        <v>0</v>
      </c>
      <c r="C112" s="169">
        <v>0</v>
      </c>
      <c r="D112" s="169">
        <v>0</v>
      </c>
      <c r="E112" s="169">
        <v>0</v>
      </c>
      <c r="F112" s="169">
        <v>0</v>
      </c>
      <c r="G112" s="169">
        <v>0</v>
      </c>
    </row>
    <row r="113" spans="1:7" x14ac:dyDescent="0.25">
      <c r="A113" s="81" t="s">
        <v>335</v>
      </c>
      <c r="B113" s="169">
        <v>0</v>
      </c>
      <c r="C113" s="169">
        <v>0</v>
      </c>
      <c r="D113" s="169">
        <v>0</v>
      </c>
      <c r="E113" s="169">
        <v>0</v>
      </c>
      <c r="F113" s="169">
        <v>0</v>
      </c>
      <c r="G113" s="169">
        <v>0</v>
      </c>
    </row>
    <row r="114" spans="1:7" x14ac:dyDescent="0.25">
      <c r="A114" s="82" t="s">
        <v>336</v>
      </c>
      <c r="B114" s="169">
        <v>0</v>
      </c>
      <c r="C114" s="169">
        <v>0</v>
      </c>
      <c r="D114" s="169">
        <v>0</v>
      </c>
      <c r="E114" s="169">
        <v>0</v>
      </c>
      <c r="F114" s="169">
        <v>0</v>
      </c>
      <c r="G114" s="169">
        <v>0</v>
      </c>
    </row>
    <row r="115" spans="1:7" x14ac:dyDescent="0.25">
      <c r="A115" s="82" t="s">
        <v>337</v>
      </c>
      <c r="B115" s="169">
        <v>0</v>
      </c>
      <c r="C115" s="169">
        <v>0</v>
      </c>
      <c r="D115" s="169">
        <v>0</v>
      </c>
      <c r="E115" s="169">
        <v>0</v>
      </c>
      <c r="F115" s="169">
        <v>0</v>
      </c>
      <c r="G115" s="169">
        <v>0</v>
      </c>
    </row>
    <row r="116" spans="1:7" x14ac:dyDescent="0.25">
      <c r="A116" s="82" t="s">
        <v>338</v>
      </c>
      <c r="B116" s="169">
        <v>0</v>
      </c>
      <c r="C116" s="169">
        <v>0</v>
      </c>
      <c r="D116" s="169">
        <v>0</v>
      </c>
      <c r="E116" s="169">
        <v>0</v>
      </c>
      <c r="F116" s="169">
        <v>0</v>
      </c>
      <c r="G116" s="169">
        <v>0</v>
      </c>
    </row>
    <row r="117" spans="1:7" x14ac:dyDescent="0.25">
      <c r="A117" s="82" t="s">
        <v>339</v>
      </c>
      <c r="B117" s="169">
        <v>0</v>
      </c>
      <c r="C117" s="169">
        <v>0</v>
      </c>
      <c r="D117" s="169">
        <v>0</v>
      </c>
      <c r="E117" s="169">
        <v>0</v>
      </c>
      <c r="F117" s="169">
        <v>0</v>
      </c>
      <c r="G117" s="169">
        <v>0</v>
      </c>
    </row>
    <row r="118" spans="1:7" x14ac:dyDescent="0.25">
      <c r="A118" s="82" t="s">
        <v>340</v>
      </c>
      <c r="B118" s="169">
        <v>0</v>
      </c>
      <c r="C118" s="169">
        <v>0</v>
      </c>
      <c r="D118" s="169">
        <v>0</v>
      </c>
      <c r="E118" s="169">
        <v>0</v>
      </c>
      <c r="F118" s="169">
        <v>0</v>
      </c>
      <c r="G118" s="169">
        <v>0</v>
      </c>
    </row>
    <row r="119" spans="1:7" x14ac:dyDescent="0.25">
      <c r="A119" s="82" t="s">
        <v>341</v>
      </c>
      <c r="B119" s="169">
        <v>0</v>
      </c>
      <c r="C119" s="169">
        <v>0</v>
      </c>
      <c r="D119" s="169">
        <v>0</v>
      </c>
      <c r="E119" s="169">
        <v>0</v>
      </c>
      <c r="F119" s="169">
        <v>0</v>
      </c>
      <c r="G119" s="169">
        <v>0</v>
      </c>
    </row>
    <row r="120" spans="1:7" x14ac:dyDescent="0.25">
      <c r="A120" s="82" t="s">
        <v>342</v>
      </c>
      <c r="B120" s="169">
        <v>0</v>
      </c>
      <c r="C120" s="169">
        <v>0</v>
      </c>
      <c r="D120" s="169">
        <v>0</v>
      </c>
      <c r="E120" s="169">
        <v>0</v>
      </c>
      <c r="F120" s="169">
        <v>0</v>
      </c>
      <c r="G120" s="169">
        <v>0</v>
      </c>
    </row>
    <row r="121" spans="1:7" x14ac:dyDescent="0.25">
      <c r="A121" s="82" t="s">
        <v>343</v>
      </c>
      <c r="B121" s="169">
        <v>0</v>
      </c>
      <c r="C121" s="169">
        <v>0</v>
      </c>
      <c r="D121" s="169">
        <v>0</v>
      </c>
      <c r="E121" s="169">
        <v>0</v>
      </c>
      <c r="F121" s="169">
        <v>0</v>
      </c>
      <c r="G121" s="169">
        <v>0</v>
      </c>
    </row>
    <row r="122" spans="1:7" x14ac:dyDescent="0.25">
      <c r="A122" s="82" t="s">
        <v>344</v>
      </c>
      <c r="B122" s="169">
        <v>0</v>
      </c>
      <c r="C122" s="169">
        <v>0</v>
      </c>
      <c r="D122" s="169">
        <v>0</v>
      </c>
      <c r="E122" s="169">
        <v>0</v>
      </c>
      <c r="F122" s="169">
        <v>0</v>
      </c>
      <c r="G122" s="169">
        <v>0</v>
      </c>
    </row>
    <row r="123" spans="1:7" x14ac:dyDescent="0.25">
      <c r="A123" s="81" t="s">
        <v>345</v>
      </c>
      <c r="B123" s="169">
        <v>0</v>
      </c>
      <c r="C123" s="169">
        <v>0</v>
      </c>
      <c r="D123" s="169">
        <v>0</v>
      </c>
      <c r="E123" s="169">
        <v>0</v>
      </c>
      <c r="F123" s="169">
        <v>0</v>
      </c>
      <c r="G123" s="169">
        <v>0</v>
      </c>
    </row>
    <row r="124" spans="1:7" x14ac:dyDescent="0.25">
      <c r="A124" s="82" t="s">
        <v>346</v>
      </c>
      <c r="B124" s="169">
        <v>0</v>
      </c>
      <c r="C124" s="169">
        <v>0</v>
      </c>
      <c r="D124" s="169">
        <v>0</v>
      </c>
      <c r="E124" s="169">
        <v>0</v>
      </c>
      <c r="F124" s="169">
        <v>0</v>
      </c>
      <c r="G124" s="169">
        <v>0</v>
      </c>
    </row>
    <row r="125" spans="1:7" x14ac:dyDescent="0.25">
      <c r="A125" s="82" t="s">
        <v>347</v>
      </c>
      <c r="B125" s="169">
        <v>0</v>
      </c>
      <c r="C125" s="169">
        <v>0</v>
      </c>
      <c r="D125" s="169">
        <v>0</v>
      </c>
      <c r="E125" s="169">
        <v>0</v>
      </c>
      <c r="F125" s="169">
        <v>0</v>
      </c>
      <c r="G125" s="169">
        <v>0</v>
      </c>
    </row>
    <row r="126" spans="1:7" x14ac:dyDescent="0.25">
      <c r="A126" s="82" t="s">
        <v>348</v>
      </c>
      <c r="B126" s="169">
        <v>0</v>
      </c>
      <c r="C126" s="169">
        <v>0</v>
      </c>
      <c r="D126" s="169">
        <v>0</v>
      </c>
      <c r="E126" s="169">
        <v>0</v>
      </c>
      <c r="F126" s="169">
        <v>0</v>
      </c>
      <c r="G126" s="169">
        <v>0</v>
      </c>
    </row>
    <row r="127" spans="1:7" x14ac:dyDescent="0.25">
      <c r="A127" s="82" t="s">
        <v>349</v>
      </c>
      <c r="B127" s="169">
        <v>0</v>
      </c>
      <c r="C127" s="169">
        <v>0</v>
      </c>
      <c r="D127" s="169">
        <v>0</v>
      </c>
      <c r="E127" s="169">
        <v>0</v>
      </c>
      <c r="F127" s="169">
        <v>0</v>
      </c>
      <c r="G127" s="169">
        <v>0</v>
      </c>
    </row>
    <row r="128" spans="1:7" x14ac:dyDescent="0.25">
      <c r="A128" s="82" t="s">
        <v>350</v>
      </c>
      <c r="B128" s="169">
        <v>0</v>
      </c>
      <c r="C128" s="169">
        <v>0</v>
      </c>
      <c r="D128" s="169">
        <v>0</v>
      </c>
      <c r="E128" s="169">
        <v>0</v>
      </c>
      <c r="F128" s="169">
        <v>0</v>
      </c>
      <c r="G128" s="169">
        <v>0</v>
      </c>
    </row>
    <row r="129" spans="1:7" x14ac:dyDescent="0.25">
      <c r="A129" s="82" t="s">
        <v>351</v>
      </c>
      <c r="B129" s="169">
        <v>0</v>
      </c>
      <c r="C129" s="169">
        <v>0</v>
      </c>
      <c r="D129" s="169">
        <v>0</v>
      </c>
      <c r="E129" s="169">
        <v>0</v>
      </c>
      <c r="F129" s="169">
        <v>0</v>
      </c>
      <c r="G129" s="169">
        <v>0</v>
      </c>
    </row>
    <row r="130" spans="1:7" x14ac:dyDescent="0.25">
      <c r="A130" s="82" t="s">
        <v>352</v>
      </c>
      <c r="B130" s="169">
        <v>0</v>
      </c>
      <c r="C130" s="169">
        <v>0</v>
      </c>
      <c r="D130" s="169">
        <v>0</v>
      </c>
      <c r="E130" s="169">
        <v>0</v>
      </c>
      <c r="F130" s="169">
        <v>0</v>
      </c>
      <c r="G130" s="169">
        <v>0</v>
      </c>
    </row>
    <row r="131" spans="1:7" x14ac:dyDescent="0.25">
      <c r="A131" s="82" t="s">
        <v>353</v>
      </c>
      <c r="B131" s="169">
        <v>0</v>
      </c>
      <c r="C131" s="169">
        <v>0</v>
      </c>
      <c r="D131" s="169">
        <v>0</v>
      </c>
      <c r="E131" s="169">
        <v>0</v>
      </c>
      <c r="F131" s="169">
        <v>0</v>
      </c>
      <c r="G131" s="169">
        <v>0</v>
      </c>
    </row>
    <row r="132" spans="1:7" x14ac:dyDescent="0.25">
      <c r="A132" s="82" t="s">
        <v>354</v>
      </c>
      <c r="B132" s="169">
        <v>0</v>
      </c>
      <c r="C132" s="169">
        <v>0</v>
      </c>
      <c r="D132" s="169">
        <v>0</v>
      </c>
      <c r="E132" s="169">
        <v>0</v>
      </c>
      <c r="F132" s="169">
        <v>0</v>
      </c>
      <c r="G132" s="169">
        <v>0</v>
      </c>
    </row>
    <row r="133" spans="1:7" x14ac:dyDescent="0.25">
      <c r="A133" s="81" t="s">
        <v>355</v>
      </c>
      <c r="B133" s="169">
        <v>0</v>
      </c>
      <c r="C133" s="169">
        <v>0</v>
      </c>
      <c r="D133" s="169">
        <v>0</v>
      </c>
      <c r="E133" s="169">
        <v>0</v>
      </c>
      <c r="F133" s="169">
        <v>0</v>
      </c>
      <c r="G133" s="169">
        <v>0</v>
      </c>
    </row>
    <row r="134" spans="1:7" x14ac:dyDescent="0.25">
      <c r="A134" s="82" t="s">
        <v>356</v>
      </c>
      <c r="B134" s="169">
        <v>0</v>
      </c>
      <c r="C134" s="169">
        <v>0</v>
      </c>
      <c r="D134" s="169">
        <v>0</v>
      </c>
      <c r="E134" s="169">
        <v>0</v>
      </c>
      <c r="F134" s="169">
        <v>0</v>
      </c>
      <c r="G134" s="169">
        <v>0</v>
      </c>
    </row>
    <row r="135" spans="1:7" x14ac:dyDescent="0.25">
      <c r="A135" s="82" t="s">
        <v>357</v>
      </c>
      <c r="B135" s="169">
        <v>0</v>
      </c>
      <c r="C135" s="169">
        <v>0</v>
      </c>
      <c r="D135" s="169">
        <v>0</v>
      </c>
      <c r="E135" s="169">
        <v>0</v>
      </c>
      <c r="F135" s="169">
        <v>0</v>
      </c>
      <c r="G135" s="169">
        <v>0</v>
      </c>
    </row>
    <row r="136" spans="1:7" x14ac:dyDescent="0.25">
      <c r="A136" s="82" t="s">
        <v>358</v>
      </c>
      <c r="B136" s="169">
        <v>0</v>
      </c>
      <c r="C136" s="169">
        <v>0</v>
      </c>
      <c r="D136" s="169">
        <v>0</v>
      </c>
      <c r="E136" s="169">
        <v>0</v>
      </c>
      <c r="F136" s="169">
        <v>0</v>
      </c>
      <c r="G136" s="169">
        <v>0</v>
      </c>
    </row>
    <row r="137" spans="1:7" x14ac:dyDescent="0.25">
      <c r="A137" s="81" t="s">
        <v>359</v>
      </c>
      <c r="B137" s="169">
        <v>0</v>
      </c>
      <c r="C137" s="169">
        <v>0</v>
      </c>
      <c r="D137" s="169">
        <v>0</v>
      </c>
      <c r="E137" s="169">
        <v>0</v>
      </c>
      <c r="F137" s="169">
        <v>0</v>
      </c>
      <c r="G137" s="169">
        <v>0</v>
      </c>
    </row>
    <row r="138" spans="1:7" x14ac:dyDescent="0.25">
      <c r="A138" s="82" t="s">
        <v>360</v>
      </c>
      <c r="B138" s="169">
        <v>0</v>
      </c>
      <c r="C138" s="169">
        <v>0</v>
      </c>
      <c r="D138" s="169">
        <v>0</v>
      </c>
      <c r="E138" s="169">
        <v>0</v>
      </c>
      <c r="F138" s="169">
        <v>0</v>
      </c>
      <c r="G138" s="169">
        <v>0</v>
      </c>
    </row>
    <row r="139" spans="1:7" x14ac:dyDescent="0.25">
      <c r="A139" s="82" t="s">
        <v>361</v>
      </c>
      <c r="B139" s="169">
        <v>0</v>
      </c>
      <c r="C139" s="169">
        <v>0</v>
      </c>
      <c r="D139" s="169">
        <v>0</v>
      </c>
      <c r="E139" s="169">
        <v>0</v>
      </c>
      <c r="F139" s="169">
        <v>0</v>
      </c>
      <c r="G139" s="169">
        <v>0</v>
      </c>
    </row>
    <row r="140" spans="1:7" x14ac:dyDescent="0.25">
      <c r="A140" s="82" t="s">
        <v>362</v>
      </c>
      <c r="B140" s="169">
        <v>0</v>
      </c>
      <c r="C140" s="169">
        <v>0</v>
      </c>
      <c r="D140" s="169">
        <v>0</v>
      </c>
      <c r="E140" s="169">
        <v>0</v>
      </c>
      <c r="F140" s="169">
        <v>0</v>
      </c>
      <c r="G140" s="169">
        <v>0</v>
      </c>
    </row>
    <row r="141" spans="1:7" x14ac:dyDescent="0.25">
      <c r="A141" s="82" t="s">
        <v>363</v>
      </c>
      <c r="B141" s="169">
        <v>0</v>
      </c>
      <c r="C141" s="169">
        <v>0</v>
      </c>
      <c r="D141" s="169">
        <v>0</v>
      </c>
      <c r="E141" s="169">
        <v>0</v>
      </c>
      <c r="F141" s="169">
        <v>0</v>
      </c>
      <c r="G141" s="169">
        <v>0</v>
      </c>
    </row>
    <row r="142" spans="1:7" x14ac:dyDescent="0.25">
      <c r="A142" s="82" t="s">
        <v>364</v>
      </c>
      <c r="B142" s="169">
        <v>0</v>
      </c>
      <c r="C142" s="169">
        <v>0</v>
      </c>
      <c r="D142" s="169">
        <v>0</v>
      </c>
      <c r="E142" s="169">
        <v>0</v>
      </c>
      <c r="F142" s="169">
        <v>0</v>
      </c>
      <c r="G142" s="169">
        <v>0</v>
      </c>
    </row>
    <row r="143" spans="1:7" x14ac:dyDescent="0.25">
      <c r="A143" s="82" t="s">
        <v>365</v>
      </c>
      <c r="B143" s="169">
        <v>0</v>
      </c>
      <c r="C143" s="169">
        <v>0</v>
      </c>
      <c r="D143" s="169">
        <v>0</v>
      </c>
      <c r="E143" s="169">
        <v>0</v>
      </c>
      <c r="F143" s="169">
        <v>0</v>
      </c>
      <c r="G143" s="169">
        <v>0</v>
      </c>
    </row>
    <row r="144" spans="1:7" x14ac:dyDescent="0.25">
      <c r="A144" s="82" t="s">
        <v>366</v>
      </c>
      <c r="B144" s="169">
        <v>0</v>
      </c>
      <c r="C144" s="169">
        <v>0</v>
      </c>
      <c r="D144" s="169">
        <v>0</v>
      </c>
      <c r="E144" s="169">
        <v>0</v>
      </c>
      <c r="F144" s="169">
        <v>0</v>
      </c>
      <c r="G144" s="169">
        <v>0</v>
      </c>
    </row>
    <row r="145" spans="1:7" x14ac:dyDescent="0.25">
      <c r="A145" s="82" t="s">
        <v>367</v>
      </c>
      <c r="B145" s="169">
        <v>0</v>
      </c>
      <c r="C145" s="169">
        <v>0</v>
      </c>
      <c r="D145" s="169">
        <v>0</v>
      </c>
      <c r="E145" s="169">
        <v>0</v>
      </c>
      <c r="F145" s="169">
        <v>0</v>
      </c>
      <c r="G145" s="169">
        <v>0</v>
      </c>
    </row>
    <row r="146" spans="1:7" x14ac:dyDescent="0.25">
      <c r="A146" s="81" t="s">
        <v>368</v>
      </c>
      <c r="B146" s="169">
        <v>0</v>
      </c>
      <c r="C146" s="169">
        <v>0</v>
      </c>
      <c r="D146" s="169">
        <v>0</v>
      </c>
      <c r="E146" s="169">
        <v>0</v>
      </c>
      <c r="F146" s="169">
        <v>0</v>
      </c>
      <c r="G146" s="169">
        <v>0</v>
      </c>
    </row>
    <row r="147" spans="1:7" x14ac:dyDescent="0.25">
      <c r="A147" s="82" t="s">
        <v>369</v>
      </c>
      <c r="B147" s="169">
        <v>0</v>
      </c>
      <c r="C147" s="169">
        <v>0</v>
      </c>
      <c r="D147" s="169">
        <v>0</v>
      </c>
      <c r="E147" s="169">
        <v>0</v>
      </c>
      <c r="F147" s="169">
        <v>0</v>
      </c>
      <c r="G147" s="169">
        <v>0</v>
      </c>
    </row>
    <row r="148" spans="1:7" x14ac:dyDescent="0.25">
      <c r="A148" s="82" t="s">
        <v>370</v>
      </c>
      <c r="B148" s="169">
        <v>0</v>
      </c>
      <c r="C148" s="169">
        <v>0</v>
      </c>
      <c r="D148" s="169">
        <v>0</v>
      </c>
      <c r="E148" s="169">
        <v>0</v>
      </c>
      <c r="F148" s="169">
        <v>0</v>
      </c>
      <c r="G148" s="169">
        <v>0</v>
      </c>
    </row>
    <row r="149" spans="1:7" x14ac:dyDescent="0.25">
      <c r="A149" s="82" t="s">
        <v>371</v>
      </c>
      <c r="B149" s="169">
        <v>0</v>
      </c>
      <c r="C149" s="169">
        <v>0</v>
      </c>
      <c r="D149" s="169">
        <v>0</v>
      </c>
      <c r="E149" s="169">
        <v>0</v>
      </c>
      <c r="F149" s="169">
        <v>0</v>
      </c>
      <c r="G149" s="169">
        <v>0</v>
      </c>
    </row>
    <row r="150" spans="1:7" x14ac:dyDescent="0.25">
      <c r="A150" s="81" t="s">
        <v>372</v>
      </c>
      <c r="B150" s="169">
        <v>0</v>
      </c>
      <c r="C150" s="169">
        <v>0</v>
      </c>
      <c r="D150" s="169">
        <v>0</v>
      </c>
      <c r="E150" s="169">
        <v>0</v>
      </c>
      <c r="F150" s="169">
        <v>0</v>
      </c>
      <c r="G150" s="169">
        <v>0</v>
      </c>
    </row>
    <row r="151" spans="1:7" x14ac:dyDescent="0.25">
      <c r="A151" s="82" t="s">
        <v>373</v>
      </c>
      <c r="B151" s="169">
        <v>0</v>
      </c>
      <c r="C151" s="169">
        <v>0</v>
      </c>
      <c r="D151" s="169">
        <v>0</v>
      </c>
      <c r="E151" s="169">
        <v>0</v>
      </c>
      <c r="F151" s="169">
        <v>0</v>
      </c>
      <c r="G151" s="169">
        <v>0</v>
      </c>
    </row>
    <row r="152" spans="1:7" x14ac:dyDescent="0.25">
      <c r="A152" s="82" t="s">
        <v>374</v>
      </c>
      <c r="B152" s="169">
        <v>0</v>
      </c>
      <c r="C152" s="169">
        <v>0</v>
      </c>
      <c r="D152" s="169">
        <v>0</v>
      </c>
      <c r="E152" s="169">
        <v>0</v>
      </c>
      <c r="F152" s="169">
        <v>0</v>
      </c>
      <c r="G152" s="169">
        <v>0</v>
      </c>
    </row>
    <row r="153" spans="1:7" x14ac:dyDescent="0.25">
      <c r="A153" s="82" t="s">
        <v>375</v>
      </c>
      <c r="B153" s="169">
        <v>0</v>
      </c>
      <c r="C153" s="169">
        <v>0</v>
      </c>
      <c r="D153" s="169">
        <v>0</v>
      </c>
      <c r="E153" s="169">
        <v>0</v>
      </c>
      <c r="F153" s="169">
        <v>0</v>
      </c>
      <c r="G153" s="169">
        <v>0</v>
      </c>
    </row>
    <row r="154" spans="1:7" x14ac:dyDescent="0.25">
      <c r="A154" s="84" t="s">
        <v>376</v>
      </c>
      <c r="B154" s="169">
        <v>0</v>
      </c>
      <c r="C154" s="169">
        <v>0</v>
      </c>
      <c r="D154" s="169">
        <v>0</v>
      </c>
      <c r="E154" s="169">
        <v>0</v>
      </c>
      <c r="F154" s="169">
        <v>0</v>
      </c>
      <c r="G154" s="169">
        <v>0</v>
      </c>
    </row>
    <row r="155" spans="1:7" x14ac:dyDescent="0.25">
      <c r="A155" s="82" t="s">
        <v>377</v>
      </c>
      <c r="B155" s="169">
        <v>0</v>
      </c>
      <c r="C155" s="169">
        <v>0</v>
      </c>
      <c r="D155" s="169">
        <v>0</v>
      </c>
      <c r="E155" s="169">
        <v>0</v>
      </c>
      <c r="F155" s="169">
        <v>0</v>
      </c>
      <c r="G155" s="169">
        <v>0</v>
      </c>
    </row>
    <row r="156" spans="1:7" x14ac:dyDescent="0.25">
      <c r="A156" s="82" t="s">
        <v>378</v>
      </c>
      <c r="B156" s="169">
        <v>0</v>
      </c>
      <c r="C156" s="169">
        <v>0</v>
      </c>
      <c r="D156" s="169">
        <v>0</v>
      </c>
      <c r="E156" s="169">
        <v>0</v>
      </c>
      <c r="F156" s="169">
        <v>0</v>
      </c>
      <c r="G156" s="169">
        <v>0</v>
      </c>
    </row>
    <row r="157" spans="1:7" x14ac:dyDescent="0.25">
      <c r="A157" s="82" t="s">
        <v>379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</row>
    <row r="158" spans="1:7" x14ac:dyDescent="0.25">
      <c r="A158" s="85"/>
      <c r="B158" s="170"/>
      <c r="C158" s="170"/>
      <c r="D158" s="170"/>
      <c r="E158" s="170"/>
      <c r="F158" s="170"/>
      <c r="G158" s="170"/>
    </row>
    <row r="159" spans="1:7" x14ac:dyDescent="0.25">
      <c r="A159" s="28" t="s">
        <v>381</v>
      </c>
      <c r="B159" s="168">
        <f t="shared" ref="B159:G159" si="7">B9+B84</f>
        <v>76375748.079999998</v>
      </c>
      <c r="C159" s="168">
        <f t="shared" si="7"/>
        <v>0</v>
      </c>
      <c r="D159" s="168">
        <f t="shared" si="7"/>
        <v>76375748.079999998</v>
      </c>
      <c r="E159" s="168">
        <f t="shared" si="7"/>
        <v>27956413.329999998</v>
      </c>
      <c r="F159" s="168">
        <f t="shared" si="7"/>
        <v>27949413.800000001</v>
      </c>
      <c r="G159" s="168">
        <f t="shared" si="7"/>
        <v>48419334.750000007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C9 D9:G9 B10:C10 D10:G10 B18:G18 B58:G58 B48:G48 B38:G38 B28:G28 B159:G15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382</v>
      </c>
      <c r="B1" s="199"/>
      <c r="C1" s="199"/>
      <c r="D1" s="199"/>
      <c r="E1" s="199"/>
      <c r="F1" s="199"/>
      <c r="G1" s="200"/>
    </row>
    <row r="2" spans="1:7" ht="15" customHeight="1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298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383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193" t="s">
        <v>6</v>
      </c>
      <c r="B7" s="195" t="s">
        <v>300</v>
      </c>
      <c r="C7" s="195"/>
      <c r="D7" s="195"/>
      <c r="E7" s="195"/>
      <c r="F7" s="195"/>
      <c r="G7" s="197" t="s">
        <v>301</v>
      </c>
    </row>
    <row r="8" spans="1:7" ht="30" x14ac:dyDescent="0.25">
      <c r="A8" s="194"/>
      <c r="B8" s="24" t="s">
        <v>302</v>
      </c>
      <c r="C8" s="7" t="s">
        <v>232</v>
      </c>
      <c r="D8" s="24" t="s">
        <v>233</v>
      </c>
      <c r="E8" s="24" t="s">
        <v>188</v>
      </c>
      <c r="F8" s="24" t="s">
        <v>205</v>
      </c>
      <c r="G8" s="196"/>
    </row>
    <row r="9" spans="1:7" ht="15.75" customHeight="1" x14ac:dyDescent="0.25">
      <c r="A9" s="25" t="s">
        <v>384</v>
      </c>
      <c r="B9" s="172">
        <f t="shared" ref="B9:G9" si="0">B10+B11+B12+B13+B14+B15+B16+B17+B18</f>
        <v>76375748.079999998</v>
      </c>
      <c r="C9" s="172">
        <f t="shared" si="0"/>
        <v>0</v>
      </c>
      <c r="D9" s="172">
        <f t="shared" si="0"/>
        <v>76375748.079999998</v>
      </c>
      <c r="E9" s="172">
        <f t="shared" si="0"/>
        <v>27956413.329999998</v>
      </c>
      <c r="F9" s="172">
        <f t="shared" si="0"/>
        <v>27949413.799999997</v>
      </c>
      <c r="G9" s="172">
        <f t="shared" si="0"/>
        <v>48419334.749999993</v>
      </c>
    </row>
    <row r="10" spans="1:7" x14ac:dyDescent="0.25">
      <c r="A10" s="61" t="s">
        <v>599</v>
      </c>
      <c r="B10" s="174">
        <v>3636552.95</v>
      </c>
      <c r="C10" s="174">
        <v>0</v>
      </c>
      <c r="D10" s="173">
        <v>3636552.95</v>
      </c>
      <c r="E10" s="174">
        <v>1336837.67</v>
      </c>
      <c r="F10" s="174">
        <v>1336837.67</v>
      </c>
      <c r="G10" s="173">
        <v>2299715.2800000003</v>
      </c>
    </row>
    <row r="11" spans="1:7" x14ac:dyDescent="0.25">
      <c r="A11" s="61" t="s">
        <v>600</v>
      </c>
      <c r="B11" s="174">
        <v>888159.25</v>
      </c>
      <c r="C11" s="174">
        <v>0</v>
      </c>
      <c r="D11" s="173">
        <v>888159.25</v>
      </c>
      <c r="E11" s="174">
        <v>433382.94</v>
      </c>
      <c r="F11" s="174">
        <v>433382.94</v>
      </c>
      <c r="G11" s="173">
        <v>454776.31</v>
      </c>
    </row>
    <row r="12" spans="1:7" x14ac:dyDescent="0.25">
      <c r="A12" s="61" t="s">
        <v>601</v>
      </c>
      <c r="B12" s="174">
        <v>8809016.3399999999</v>
      </c>
      <c r="C12" s="174">
        <v>0</v>
      </c>
      <c r="D12" s="173">
        <v>8809016.3399999999</v>
      </c>
      <c r="E12" s="174">
        <v>3587209.61</v>
      </c>
      <c r="F12" s="174">
        <v>3587209.61</v>
      </c>
      <c r="G12" s="173">
        <v>5221806.7300000004</v>
      </c>
    </row>
    <row r="13" spans="1:7" x14ac:dyDescent="0.25">
      <c r="A13" s="61" t="s">
        <v>602</v>
      </c>
      <c r="B13" s="174">
        <v>12948103.369999999</v>
      </c>
      <c r="C13" s="174">
        <v>0</v>
      </c>
      <c r="D13" s="173">
        <v>12948103.369999999</v>
      </c>
      <c r="E13" s="174">
        <v>4223947.62</v>
      </c>
      <c r="F13" s="174">
        <v>4223947.62</v>
      </c>
      <c r="G13" s="173">
        <v>8724155.75</v>
      </c>
    </row>
    <row r="14" spans="1:7" x14ac:dyDescent="0.25">
      <c r="A14" s="61" t="s">
        <v>603</v>
      </c>
      <c r="B14" s="174">
        <v>3749365.39</v>
      </c>
      <c r="C14" s="174">
        <v>0</v>
      </c>
      <c r="D14" s="173">
        <v>3749365.39</v>
      </c>
      <c r="E14" s="174">
        <v>1435619.34</v>
      </c>
      <c r="F14" s="174">
        <v>1435619.34</v>
      </c>
      <c r="G14" s="173">
        <v>2313746.0499999998</v>
      </c>
    </row>
    <row r="15" spans="1:7" x14ac:dyDescent="0.25">
      <c r="A15" s="61" t="s">
        <v>604</v>
      </c>
      <c r="B15" s="174">
        <v>10066375.73</v>
      </c>
      <c r="C15" s="174">
        <v>0</v>
      </c>
      <c r="D15" s="173">
        <v>10066375.73</v>
      </c>
      <c r="E15" s="174">
        <v>3752799.24</v>
      </c>
      <c r="F15" s="174">
        <v>3747699.24</v>
      </c>
      <c r="G15" s="173">
        <v>6313576.4900000002</v>
      </c>
    </row>
    <row r="16" spans="1:7" x14ac:dyDescent="0.25">
      <c r="A16" s="61" t="s">
        <v>605</v>
      </c>
      <c r="B16" s="174">
        <v>4323997.8099999996</v>
      </c>
      <c r="C16" s="174">
        <v>0</v>
      </c>
      <c r="D16" s="173">
        <v>4323997.8099999996</v>
      </c>
      <c r="E16" s="174">
        <v>1530961.66</v>
      </c>
      <c r="F16" s="174">
        <v>1530961.66</v>
      </c>
      <c r="G16" s="173">
        <v>2793036.1499999994</v>
      </c>
    </row>
    <row r="17" spans="1:7" x14ac:dyDescent="0.25">
      <c r="A17" s="61" t="s">
        <v>606</v>
      </c>
      <c r="B17" s="174">
        <v>22336171.789999999</v>
      </c>
      <c r="C17" s="174">
        <v>0</v>
      </c>
      <c r="D17" s="173">
        <v>22336171.789999999</v>
      </c>
      <c r="E17" s="174">
        <v>9739290.6400000006</v>
      </c>
      <c r="F17" s="174">
        <v>9739290.6400000006</v>
      </c>
      <c r="G17" s="173">
        <v>12596881.149999999</v>
      </c>
    </row>
    <row r="18" spans="1:7" x14ac:dyDescent="0.25">
      <c r="A18" s="61" t="s">
        <v>607</v>
      </c>
      <c r="B18" s="174">
        <v>9618005.4499999993</v>
      </c>
      <c r="C18" s="174">
        <v>0</v>
      </c>
      <c r="D18" s="173">
        <v>9618005.4499999993</v>
      </c>
      <c r="E18" s="174">
        <v>1916364.61</v>
      </c>
      <c r="F18" s="174">
        <v>1914465.08</v>
      </c>
      <c r="G18" s="173">
        <v>7701640.8399999989</v>
      </c>
    </row>
    <row r="19" spans="1:7" x14ac:dyDescent="0.25">
      <c r="A19" s="61"/>
      <c r="B19" s="174"/>
      <c r="C19" s="174"/>
      <c r="D19" s="173"/>
      <c r="E19" s="174"/>
      <c r="F19" s="174"/>
      <c r="G19" s="173"/>
    </row>
    <row r="20" spans="1:7" x14ac:dyDescent="0.25">
      <c r="A20" s="3" t="s">
        <v>393</v>
      </c>
      <c r="B20" s="4">
        <f>SUM(B21:B28)</f>
        <v>0</v>
      </c>
      <c r="C20" s="4">
        <f t="shared" ref="C20:G20" si="1">SUM(C21:C28)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</row>
    <row r="21" spans="1:7" x14ac:dyDescent="0.25">
      <c r="A21" s="61" t="s">
        <v>385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61" t="s">
        <v>386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61" t="s">
        <v>387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61" t="s">
        <v>388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61" t="s">
        <v>389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61" t="s">
        <v>390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61" t="s">
        <v>391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61" t="s">
        <v>392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</row>
    <row r="29" spans="1:7" x14ac:dyDescent="0.25">
      <c r="A29" s="29" t="s">
        <v>149</v>
      </c>
      <c r="B29" s="47"/>
      <c r="C29" s="47"/>
      <c r="D29" s="47"/>
      <c r="E29" s="47"/>
      <c r="F29" s="47"/>
      <c r="G29" s="47"/>
    </row>
    <row r="30" spans="1:7" x14ac:dyDescent="0.25">
      <c r="A30" s="3" t="s">
        <v>381</v>
      </c>
      <c r="B30" s="4">
        <f>SUM(B20,B9)</f>
        <v>76375748.079999998</v>
      </c>
      <c r="C30" s="4">
        <f t="shared" ref="C30:G30" si="2">SUM(C20,C9)</f>
        <v>0</v>
      </c>
      <c r="D30" s="4">
        <f t="shared" si="2"/>
        <v>76375748.079999998</v>
      </c>
      <c r="E30" s="4">
        <f t="shared" si="2"/>
        <v>27956413.329999998</v>
      </c>
      <c r="F30" s="4">
        <f t="shared" si="2"/>
        <v>27949413.799999997</v>
      </c>
      <c r="G30" s="4">
        <f t="shared" si="2"/>
        <v>48419334.749999993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20 B29:G30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3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="75" zoomScaleNormal="75" workbookViewId="0">
      <selection activeCell="F94" sqref="F93:F9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394</v>
      </c>
      <c r="B1" s="205"/>
      <c r="C1" s="205"/>
      <c r="D1" s="205"/>
      <c r="E1" s="205"/>
      <c r="F1" s="205"/>
      <c r="G1" s="205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395</v>
      </c>
      <c r="B3" s="109"/>
      <c r="C3" s="109"/>
      <c r="D3" s="109"/>
      <c r="E3" s="109"/>
      <c r="F3" s="109"/>
      <c r="G3" s="110"/>
    </row>
    <row r="4" spans="1:7" x14ac:dyDescent="0.25">
      <c r="A4" s="108" t="s">
        <v>396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93" t="s">
        <v>6</v>
      </c>
      <c r="B7" s="201" t="s">
        <v>300</v>
      </c>
      <c r="C7" s="202"/>
      <c r="D7" s="202"/>
      <c r="E7" s="202"/>
      <c r="F7" s="203"/>
      <c r="G7" s="197" t="s">
        <v>397</v>
      </c>
    </row>
    <row r="8" spans="1:7" ht="30" x14ac:dyDescent="0.25">
      <c r="A8" s="194"/>
      <c r="B8" s="24" t="s">
        <v>302</v>
      </c>
      <c r="C8" s="7" t="s">
        <v>398</v>
      </c>
      <c r="D8" s="24" t="s">
        <v>304</v>
      </c>
      <c r="E8" s="24" t="s">
        <v>188</v>
      </c>
      <c r="F8" s="30" t="s">
        <v>205</v>
      </c>
      <c r="G8" s="196"/>
    </row>
    <row r="9" spans="1:7" ht="16.5" customHeight="1" x14ac:dyDescent="0.25">
      <c r="A9" s="25" t="s">
        <v>399</v>
      </c>
      <c r="B9" s="175">
        <f t="shared" ref="B9:G9" si="0">B10+B19+B27+B37</f>
        <v>76375748.079999998</v>
      </c>
      <c r="C9" s="175">
        <f t="shared" si="0"/>
        <v>0</v>
      </c>
      <c r="D9" s="175">
        <f t="shared" si="0"/>
        <v>76375748.079999998</v>
      </c>
      <c r="E9" s="175">
        <f t="shared" si="0"/>
        <v>27956413.330000002</v>
      </c>
      <c r="F9" s="175">
        <f t="shared" si="0"/>
        <v>27949413.800000001</v>
      </c>
      <c r="G9" s="175">
        <f t="shared" si="0"/>
        <v>48419334.75</v>
      </c>
    </row>
    <row r="10" spans="1:7" ht="15" customHeight="1" x14ac:dyDescent="0.25">
      <c r="A10" s="56" t="s">
        <v>400</v>
      </c>
      <c r="B10" s="176">
        <f t="shared" ref="B10:G10" si="1">B11+B12+B13+B14+B15+B16+B17+B18</f>
        <v>888159.25</v>
      </c>
      <c r="C10" s="176">
        <f t="shared" si="1"/>
        <v>0</v>
      </c>
      <c r="D10" s="176">
        <f t="shared" si="1"/>
        <v>888159.25</v>
      </c>
      <c r="E10" s="176">
        <f t="shared" si="1"/>
        <v>433382.94</v>
      </c>
      <c r="F10" s="176">
        <f t="shared" si="1"/>
        <v>433382.94</v>
      </c>
      <c r="G10" s="176">
        <f t="shared" si="1"/>
        <v>454776.31</v>
      </c>
    </row>
    <row r="11" spans="1:7" x14ac:dyDescent="0.25">
      <c r="A11" s="75" t="s">
        <v>401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</row>
    <row r="12" spans="1:7" x14ac:dyDescent="0.25">
      <c r="A12" s="75" t="s">
        <v>402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</row>
    <row r="13" spans="1:7" x14ac:dyDescent="0.25">
      <c r="A13" s="75" t="s">
        <v>403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</row>
    <row r="14" spans="1:7" x14ac:dyDescent="0.25">
      <c r="A14" s="75" t="s">
        <v>404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</row>
    <row r="15" spans="1:7" x14ac:dyDescent="0.25">
      <c r="A15" s="75" t="s">
        <v>405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</row>
    <row r="16" spans="1:7" x14ac:dyDescent="0.25">
      <c r="A16" s="75" t="s">
        <v>406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</row>
    <row r="17" spans="1:7" x14ac:dyDescent="0.25">
      <c r="A17" s="75" t="s">
        <v>407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</row>
    <row r="18" spans="1:7" x14ac:dyDescent="0.25">
      <c r="A18" s="75" t="s">
        <v>408</v>
      </c>
      <c r="B18" s="180">
        <v>888159.25</v>
      </c>
      <c r="C18" s="180">
        <v>0</v>
      </c>
      <c r="D18" s="176">
        <v>888159.25</v>
      </c>
      <c r="E18" s="180">
        <v>433382.94</v>
      </c>
      <c r="F18" s="180">
        <v>433382.94</v>
      </c>
      <c r="G18" s="176">
        <v>454776.31</v>
      </c>
    </row>
    <row r="19" spans="1:7" x14ac:dyDescent="0.25">
      <c r="A19" s="56" t="s">
        <v>409</v>
      </c>
      <c r="B19" s="176">
        <f t="shared" ref="B19:G19" si="2">B20+B21+B22+B23+B24+B25+B26</f>
        <v>75487588.829999998</v>
      </c>
      <c r="C19" s="176">
        <f t="shared" si="2"/>
        <v>0</v>
      </c>
      <c r="D19" s="176">
        <f t="shared" si="2"/>
        <v>75487588.829999998</v>
      </c>
      <c r="E19" s="176">
        <f t="shared" si="2"/>
        <v>27523030.390000001</v>
      </c>
      <c r="F19" s="176">
        <f t="shared" si="2"/>
        <v>27516030.859999999</v>
      </c>
      <c r="G19" s="176">
        <f t="shared" si="2"/>
        <v>47964558.439999998</v>
      </c>
    </row>
    <row r="20" spans="1:7" x14ac:dyDescent="0.25">
      <c r="A20" s="75" t="s">
        <v>410</v>
      </c>
      <c r="B20" s="180">
        <v>45078053.840000004</v>
      </c>
      <c r="C20" s="180">
        <v>0</v>
      </c>
      <c r="D20" s="176">
        <v>45078053.840000004</v>
      </c>
      <c r="E20" s="180">
        <v>14817158.75</v>
      </c>
      <c r="F20" s="180">
        <v>14810159.220000001</v>
      </c>
      <c r="G20" s="176">
        <v>30260895.090000004</v>
      </c>
    </row>
    <row r="21" spans="1:7" x14ac:dyDescent="0.25">
      <c r="A21" s="75" t="s">
        <v>411</v>
      </c>
      <c r="B21" s="180">
        <v>30409534.989999998</v>
      </c>
      <c r="C21" s="180">
        <v>0</v>
      </c>
      <c r="D21" s="176">
        <v>30409534.989999998</v>
      </c>
      <c r="E21" s="180">
        <v>12705871.640000001</v>
      </c>
      <c r="F21" s="180">
        <v>12705871.640000001</v>
      </c>
      <c r="G21" s="176">
        <v>17703663.349999998</v>
      </c>
    </row>
    <row r="22" spans="1:7" x14ac:dyDescent="0.25">
      <c r="A22" s="75" t="s">
        <v>412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</row>
    <row r="23" spans="1:7" x14ac:dyDescent="0.25">
      <c r="A23" s="75" t="s">
        <v>413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</row>
    <row r="24" spans="1:7" x14ac:dyDescent="0.25">
      <c r="A24" s="75" t="s">
        <v>414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</row>
    <row r="25" spans="1:7" x14ac:dyDescent="0.25">
      <c r="A25" s="75" t="s">
        <v>415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</row>
    <row r="26" spans="1:7" x14ac:dyDescent="0.25">
      <c r="A26" s="75" t="s">
        <v>416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</row>
    <row r="27" spans="1:7" x14ac:dyDescent="0.25">
      <c r="A27" s="56" t="s">
        <v>417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</row>
    <row r="28" spans="1:7" x14ac:dyDescent="0.25">
      <c r="A28" s="78" t="s">
        <v>418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</row>
    <row r="29" spans="1:7" x14ac:dyDescent="0.25">
      <c r="A29" s="75" t="s">
        <v>419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</row>
    <row r="30" spans="1:7" x14ac:dyDescent="0.25">
      <c r="A30" s="75" t="s">
        <v>420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</row>
    <row r="31" spans="1:7" x14ac:dyDescent="0.25">
      <c r="A31" s="75" t="s">
        <v>421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</row>
    <row r="32" spans="1:7" x14ac:dyDescent="0.25">
      <c r="A32" s="75" t="s">
        <v>422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</row>
    <row r="33" spans="1:7" ht="14.45" customHeight="1" x14ac:dyDescent="0.25">
      <c r="A33" s="75" t="s">
        <v>423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</row>
    <row r="34" spans="1:7" ht="14.45" customHeight="1" x14ac:dyDescent="0.25">
      <c r="A34" s="75" t="s">
        <v>424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</row>
    <row r="35" spans="1:7" ht="14.45" customHeight="1" x14ac:dyDescent="0.25">
      <c r="A35" s="75" t="s">
        <v>425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</row>
    <row r="36" spans="1:7" ht="14.45" customHeight="1" x14ac:dyDescent="0.25">
      <c r="A36" s="75" t="s">
        <v>426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</row>
    <row r="37" spans="1:7" ht="14.45" customHeight="1" x14ac:dyDescent="0.25">
      <c r="A37" s="57" t="s">
        <v>427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</row>
    <row r="38" spans="1:7" x14ac:dyDescent="0.25">
      <c r="A38" s="78" t="s">
        <v>428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</row>
    <row r="39" spans="1:7" ht="30" x14ac:dyDescent="0.25">
      <c r="A39" s="78" t="s">
        <v>429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</row>
    <row r="40" spans="1:7" x14ac:dyDescent="0.25">
      <c r="A40" s="78" t="s">
        <v>430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</row>
    <row r="41" spans="1:7" x14ac:dyDescent="0.25">
      <c r="A41" s="78" t="s">
        <v>431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</row>
    <row r="42" spans="1:7" x14ac:dyDescent="0.25">
      <c r="A42" s="78"/>
      <c r="B42" s="176"/>
      <c r="C42" s="176"/>
      <c r="D42" s="176"/>
      <c r="E42" s="176"/>
      <c r="F42" s="176"/>
      <c r="G42" s="176"/>
    </row>
    <row r="43" spans="1:7" x14ac:dyDescent="0.25">
      <c r="A43" s="3" t="s">
        <v>432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</row>
    <row r="44" spans="1:7" x14ac:dyDescent="0.25">
      <c r="A44" s="56" t="s">
        <v>400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</row>
    <row r="45" spans="1:7" x14ac:dyDescent="0.25">
      <c r="A45" s="78" t="s">
        <v>401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</row>
    <row r="46" spans="1:7" x14ac:dyDescent="0.25">
      <c r="A46" s="78" t="s">
        <v>402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</row>
    <row r="47" spans="1:7" x14ac:dyDescent="0.25">
      <c r="A47" s="78" t="s">
        <v>403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</row>
    <row r="48" spans="1:7" x14ac:dyDescent="0.25">
      <c r="A48" s="78" t="s">
        <v>404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</row>
    <row r="49" spans="1:7" x14ac:dyDescent="0.25">
      <c r="A49" s="78" t="s">
        <v>405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</row>
    <row r="50" spans="1:7" x14ac:dyDescent="0.25">
      <c r="A50" s="78" t="s">
        <v>406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</row>
    <row r="51" spans="1:7" x14ac:dyDescent="0.25">
      <c r="A51" s="78" t="s">
        <v>407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</row>
    <row r="52" spans="1:7" x14ac:dyDescent="0.25">
      <c r="A52" s="78" t="s">
        <v>408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</row>
    <row r="53" spans="1:7" x14ac:dyDescent="0.25">
      <c r="A53" s="56" t="s">
        <v>409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</row>
    <row r="54" spans="1:7" x14ac:dyDescent="0.25">
      <c r="A54" s="78" t="s">
        <v>410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</row>
    <row r="55" spans="1:7" x14ac:dyDescent="0.25">
      <c r="A55" s="78" t="s">
        <v>411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</row>
    <row r="56" spans="1:7" x14ac:dyDescent="0.25">
      <c r="A56" s="78" t="s">
        <v>412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</row>
    <row r="57" spans="1:7" x14ac:dyDescent="0.25">
      <c r="A57" s="79" t="s">
        <v>413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</row>
    <row r="58" spans="1:7" x14ac:dyDescent="0.25">
      <c r="A58" s="78" t="s">
        <v>414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</row>
    <row r="59" spans="1:7" x14ac:dyDescent="0.25">
      <c r="A59" s="78" t="s">
        <v>415</v>
      </c>
      <c r="B59" s="176">
        <v>0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</row>
    <row r="60" spans="1:7" x14ac:dyDescent="0.25">
      <c r="A60" s="78" t="s">
        <v>416</v>
      </c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</row>
    <row r="61" spans="1:7" x14ac:dyDescent="0.25">
      <c r="A61" s="56" t="s">
        <v>417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</row>
    <row r="62" spans="1:7" x14ac:dyDescent="0.25">
      <c r="A62" s="78" t="s">
        <v>418</v>
      </c>
      <c r="B62" s="176">
        <v>0</v>
      </c>
      <c r="C62" s="176">
        <v>0</v>
      </c>
      <c r="D62" s="176">
        <v>0</v>
      </c>
      <c r="E62" s="176">
        <v>0</v>
      </c>
      <c r="F62" s="176">
        <v>0</v>
      </c>
      <c r="G62" s="176">
        <v>0</v>
      </c>
    </row>
    <row r="63" spans="1:7" x14ac:dyDescent="0.25">
      <c r="A63" s="78" t="s">
        <v>419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</row>
    <row r="64" spans="1:7" x14ac:dyDescent="0.25">
      <c r="A64" s="78" t="s">
        <v>420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</row>
    <row r="65" spans="1:7" x14ac:dyDescent="0.25">
      <c r="A65" s="78" t="s">
        <v>421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</row>
    <row r="66" spans="1:7" x14ac:dyDescent="0.25">
      <c r="A66" s="78" t="s">
        <v>422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</row>
    <row r="67" spans="1:7" x14ac:dyDescent="0.25">
      <c r="A67" s="78" t="s">
        <v>423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</row>
    <row r="68" spans="1:7" x14ac:dyDescent="0.25">
      <c r="A68" s="78" t="s">
        <v>424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</row>
    <row r="69" spans="1:7" x14ac:dyDescent="0.25">
      <c r="A69" s="78" t="s">
        <v>425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</row>
    <row r="70" spans="1:7" x14ac:dyDescent="0.25">
      <c r="A70" s="78" t="s">
        <v>426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</row>
    <row r="71" spans="1:7" x14ac:dyDescent="0.25">
      <c r="A71" s="57" t="s">
        <v>427</v>
      </c>
      <c r="B71" s="178">
        <v>0</v>
      </c>
      <c r="C71" s="178">
        <v>0</v>
      </c>
      <c r="D71" s="178">
        <v>0</v>
      </c>
      <c r="E71" s="178">
        <v>0</v>
      </c>
      <c r="F71" s="178">
        <v>0</v>
      </c>
      <c r="G71" s="178">
        <v>0</v>
      </c>
    </row>
    <row r="72" spans="1:7" x14ac:dyDescent="0.25">
      <c r="A72" s="78" t="s">
        <v>428</v>
      </c>
      <c r="B72" s="176">
        <v>0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</row>
    <row r="73" spans="1:7" ht="30" x14ac:dyDescent="0.25">
      <c r="A73" s="78" t="s">
        <v>429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</row>
    <row r="74" spans="1:7" x14ac:dyDescent="0.25">
      <c r="A74" s="78" t="s">
        <v>430</v>
      </c>
      <c r="B74" s="176">
        <v>0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</row>
    <row r="75" spans="1:7" x14ac:dyDescent="0.25">
      <c r="A75" s="78" t="s">
        <v>431</v>
      </c>
      <c r="B75" s="176">
        <v>0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</row>
    <row r="76" spans="1:7" x14ac:dyDescent="0.25">
      <c r="A76" s="43"/>
      <c r="B76" s="179"/>
      <c r="C76" s="179"/>
      <c r="D76" s="179"/>
      <c r="E76" s="179"/>
      <c r="F76" s="179"/>
      <c r="G76" s="179"/>
    </row>
    <row r="77" spans="1:7" x14ac:dyDescent="0.25">
      <c r="A77" s="3" t="s">
        <v>381</v>
      </c>
      <c r="B77" s="177">
        <f t="shared" ref="B77:G77" si="3">B9+B43</f>
        <v>76375748.079999998</v>
      </c>
      <c r="C77" s="177">
        <f t="shared" si="3"/>
        <v>0</v>
      </c>
      <c r="D77" s="177">
        <f t="shared" si="3"/>
        <v>76375748.079999998</v>
      </c>
      <c r="E77" s="177">
        <f t="shared" si="3"/>
        <v>27956413.330000002</v>
      </c>
      <c r="F77" s="177">
        <f t="shared" si="3"/>
        <v>27949413.800000001</v>
      </c>
      <c r="G77" s="177">
        <f t="shared" si="3"/>
        <v>48419334.75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N21" sqref="N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8" t="s">
        <v>433</v>
      </c>
      <c r="B1" s="190"/>
      <c r="C1" s="190"/>
      <c r="D1" s="190"/>
      <c r="E1" s="190"/>
      <c r="F1" s="190"/>
      <c r="G1" s="191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298</v>
      </c>
      <c r="B3" s="109"/>
      <c r="C3" s="109"/>
      <c r="D3" s="109"/>
      <c r="E3" s="109"/>
      <c r="F3" s="109"/>
      <c r="G3" s="110"/>
    </row>
    <row r="4" spans="1:7" x14ac:dyDescent="0.25">
      <c r="A4" s="108" t="s">
        <v>434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193" t="s">
        <v>435</v>
      </c>
      <c r="B7" s="196" t="s">
        <v>300</v>
      </c>
      <c r="C7" s="196"/>
      <c r="D7" s="196"/>
      <c r="E7" s="196"/>
      <c r="F7" s="196"/>
      <c r="G7" s="196" t="s">
        <v>301</v>
      </c>
    </row>
    <row r="8" spans="1:7" ht="30" x14ac:dyDescent="0.25">
      <c r="A8" s="194"/>
      <c r="B8" s="7" t="s">
        <v>302</v>
      </c>
      <c r="C8" s="31" t="s">
        <v>398</v>
      </c>
      <c r="D8" s="31" t="s">
        <v>233</v>
      </c>
      <c r="E8" s="31" t="s">
        <v>188</v>
      </c>
      <c r="F8" s="31" t="s">
        <v>205</v>
      </c>
      <c r="G8" s="206"/>
    </row>
    <row r="9" spans="1:7" ht="15.75" customHeight="1" x14ac:dyDescent="0.25">
      <c r="A9" s="25" t="s">
        <v>436</v>
      </c>
      <c r="B9" s="181">
        <f t="shared" ref="B9:G9" si="0">B10+B11+B12+B13+B14+B15+B16+B17+B18+B19</f>
        <v>32869602.859999999</v>
      </c>
      <c r="C9" s="181">
        <f t="shared" si="0"/>
        <v>0</v>
      </c>
      <c r="D9" s="181">
        <f t="shared" si="0"/>
        <v>32869602.859999999</v>
      </c>
      <c r="E9" s="181">
        <f t="shared" si="0"/>
        <v>13165486.949999999</v>
      </c>
      <c r="F9" s="181">
        <f t="shared" si="0"/>
        <v>13165486.949999999</v>
      </c>
      <c r="G9" s="181">
        <f t="shared" si="0"/>
        <v>19704115.91</v>
      </c>
    </row>
    <row r="10" spans="1:7" x14ac:dyDescent="0.25">
      <c r="A10" s="56" t="s">
        <v>437</v>
      </c>
      <c r="B10" s="184">
        <v>32869602.859999999</v>
      </c>
      <c r="C10" s="184">
        <v>0</v>
      </c>
      <c r="D10" s="182">
        <v>32869602.859999999</v>
      </c>
      <c r="E10" s="184">
        <v>13165486.949999999</v>
      </c>
      <c r="F10" s="184">
        <v>13165486.949999999</v>
      </c>
      <c r="G10" s="182">
        <v>19704115.91</v>
      </c>
    </row>
    <row r="11" spans="1:7" ht="15.75" customHeight="1" x14ac:dyDescent="0.25">
      <c r="A11" s="56" t="s">
        <v>438</v>
      </c>
      <c r="B11" s="182">
        <v>0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</row>
    <row r="12" spans="1:7" x14ac:dyDescent="0.25">
      <c r="A12" s="56" t="s">
        <v>439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</row>
    <row r="13" spans="1:7" x14ac:dyDescent="0.25">
      <c r="A13" s="75" t="s">
        <v>440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</row>
    <row r="14" spans="1:7" x14ac:dyDescent="0.25">
      <c r="A14" s="75" t="s">
        <v>441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</row>
    <row r="15" spans="1:7" x14ac:dyDescent="0.25">
      <c r="A15" s="56" t="s">
        <v>442</v>
      </c>
      <c r="B15" s="182">
        <v>0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</row>
    <row r="16" spans="1:7" ht="30" x14ac:dyDescent="0.25">
      <c r="A16" s="57" t="s">
        <v>443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</row>
    <row r="17" spans="1:7" x14ac:dyDescent="0.25">
      <c r="A17" s="75" t="s">
        <v>444</v>
      </c>
      <c r="B17" s="182">
        <v>0</v>
      </c>
      <c r="C17" s="182">
        <v>0</v>
      </c>
      <c r="D17" s="182">
        <v>0</v>
      </c>
      <c r="E17" s="182">
        <v>0</v>
      </c>
      <c r="F17" s="182">
        <v>0</v>
      </c>
      <c r="G17" s="182">
        <v>0</v>
      </c>
    </row>
    <row r="18" spans="1:7" x14ac:dyDescent="0.25">
      <c r="A18" s="75" t="s">
        <v>445</v>
      </c>
      <c r="B18" s="182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</row>
    <row r="19" spans="1:7" x14ac:dyDescent="0.25">
      <c r="A19" s="56" t="s">
        <v>446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v>0</v>
      </c>
    </row>
    <row r="20" spans="1:7" x14ac:dyDescent="0.25">
      <c r="A20" s="43"/>
      <c r="B20" s="183"/>
      <c r="C20" s="183"/>
      <c r="D20" s="183"/>
      <c r="E20" s="183"/>
      <c r="F20" s="183"/>
      <c r="G20" s="183"/>
    </row>
    <row r="21" spans="1:7" x14ac:dyDescent="0.25">
      <c r="A21" s="32" t="s">
        <v>447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</row>
    <row r="22" spans="1:7" x14ac:dyDescent="0.25">
      <c r="A22" s="56" t="s">
        <v>437</v>
      </c>
      <c r="B22" s="184">
        <v>0</v>
      </c>
      <c r="C22" s="184">
        <v>0</v>
      </c>
      <c r="D22" s="182">
        <v>0</v>
      </c>
      <c r="E22" s="184">
        <v>0</v>
      </c>
      <c r="F22" s="184">
        <v>0</v>
      </c>
      <c r="G22" s="182">
        <v>0</v>
      </c>
    </row>
    <row r="23" spans="1:7" x14ac:dyDescent="0.25">
      <c r="A23" s="56" t="s">
        <v>438</v>
      </c>
      <c r="B23" s="182">
        <v>0</v>
      </c>
      <c r="C23" s="182">
        <v>0</v>
      </c>
      <c r="D23" s="182">
        <v>0</v>
      </c>
      <c r="E23" s="182">
        <v>0</v>
      </c>
      <c r="F23" s="182">
        <v>0</v>
      </c>
      <c r="G23" s="182">
        <v>0</v>
      </c>
    </row>
    <row r="24" spans="1:7" x14ac:dyDescent="0.25">
      <c r="A24" s="56" t="s">
        <v>439</v>
      </c>
      <c r="B24" s="182">
        <v>0</v>
      </c>
      <c r="C24" s="182">
        <v>0</v>
      </c>
      <c r="D24" s="182">
        <v>0</v>
      </c>
      <c r="E24" s="182">
        <v>0</v>
      </c>
      <c r="F24" s="182">
        <v>0</v>
      </c>
      <c r="G24" s="182">
        <v>0</v>
      </c>
    </row>
    <row r="25" spans="1:7" x14ac:dyDescent="0.25">
      <c r="A25" s="75" t="s">
        <v>440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</row>
    <row r="26" spans="1:7" x14ac:dyDescent="0.25">
      <c r="A26" s="75" t="s">
        <v>441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</row>
    <row r="27" spans="1:7" x14ac:dyDescent="0.25">
      <c r="A27" s="56" t="s">
        <v>442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</row>
    <row r="28" spans="1:7" ht="30" x14ac:dyDescent="0.25">
      <c r="A28" s="57" t="s">
        <v>443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</row>
    <row r="29" spans="1:7" x14ac:dyDescent="0.25">
      <c r="A29" s="75" t="s">
        <v>444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</row>
    <row r="30" spans="1:7" x14ac:dyDescent="0.25">
      <c r="A30" s="75" t="s">
        <v>445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v>0</v>
      </c>
    </row>
    <row r="31" spans="1:7" x14ac:dyDescent="0.25">
      <c r="A31" s="56" t="s">
        <v>446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</row>
    <row r="32" spans="1:7" x14ac:dyDescent="0.25">
      <c r="A32" s="43"/>
      <c r="B32" s="183"/>
      <c r="C32" s="183"/>
      <c r="D32" s="183"/>
      <c r="E32" s="183"/>
      <c r="F32" s="183"/>
      <c r="G32" s="183"/>
    </row>
    <row r="33" spans="1:7" ht="14.45" customHeight="1" x14ac:dyDescent="0.25">
      <c r="A33" s="3" t="s">
        <v>448</v>
      </c>
      <c r="B33" s="181">
        <f t="shared" ref="B33:G33" si="1">B9+B21</f>
        <v>32869602.859999999</v>
      </c>
      <c r="C33" s="181">
        <f t="shared" si="1"/>
        <v>0</v>
      </c>
      <c r="D33" s="181">
        <f t="shared" si="1"/>
        <v>32869602.859999999</v>
      </c>
      <c r="E33" s="181">
        <f t="shared" si="1"/>
        <v>13165486.949999999</v>
      </c>
      <c r="F33" s="181">
        <f t="shared" si="1"/>
        <v>13165486.949999999</v>
      </c>
      <c r="G33" s="181">
        <f t="shared" si="1"/>
        <v>19704115.91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F21 B23:F33 B9:G9 G10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9:G9 B33:G3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J25" sqref="J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449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SISTEMA DE AGUA POTABLE Y ALCANTARILLADO MUNICIPAL DE VALLE DE SANTIAGO</v>
      </c>
      <c r="B2" s="211"/>
      <c r="C2" s="211"/>
      <c r="D2" s="211"/>
      <c r="E2" s="211"/>
      <c r="F2" s="211"/>
      <c r="G2" s="212"/>
    </row>
    <row r="3" spans="1:7" x14ac:dyDescent="0.25">
      <c r="A3" s="207" t="s">
        <v>450</v>
      </c>
      <c r="B3" s="208"/>
      <c r="C3" s="208"/>
      <c r="D3" s="208"/>
      <c r="E3" s="208"/>
      <c r="F3" s="208"/>
      <c r="G3" s="209"/>
    </row>
    <row r="4" spans="1:7" x14ac:dyDescent="0.25">
      <c r="A4" s="207" t="s">
        <v>2</v>
      </c>
      <c r="B4" s="208"/>
      <c r="C4" s="208"/>
      <c r="D4" s="208"/>
      <c r="E4" s="208"/>
      <c r="F4" s="208"/>
      <c r="G4" s="209"/>
    </row>
    <row r="5" spans="1:7" x14ac:dyDescent="0.25">
      <c r="A5" s="201" t="s">
        <v>451</v>
      </c>
      <c r="B5" s="202"/>
      <c r="C5" s="202"/>
      <c r="D5" s="202"/>
      <c r="E5" s="202"/>
      <c r="F5" s="202"/>
      <c r="G5" s="203"/>
    </row>
    <row r="6" spans="1:7" ht="30" x14ac:dyDescent="0.25">
      <c r="A6" s="134" t="s">
        <v>452</v>
      </c>
      <c r="B6" s="7" t="s">
        <v>453</v>
      </c>
      <c r="C6" s="31" t="s">
        <v>454</v>
      </c>
      <c r="D6" s="31" t="s">
        <v>455</v>
      </c>
      <c r="E6" s="31" t="s">
        <v>456</v>
      </c>
      <c r="F6" s="31" t="s">
        <v>457</v>
      </c>
      <c r="G6" s="31" t="s">
        <v>458</v>
      </c>
    </row>
    <row r="7" spans="1:7" ht="15.75" customHeight="1" x14ac:dyDescent="0.25">
      <c r="A7" s="25" t="s">
        <v>459</v>
      </c>
      <c r="B7" s="114">
        <f>SUM(B8:B19)</f>
        <v>73576055.420000002</v>
      </c>
      <c r="C7" s="114">
        <f t="shared" ref="C7:G7" si="0">SUM(C8:C19)</f>
        <v>76151217.359999999</v>
      </c>
      <c r="D7" s="114">
        <f t="shared" si="0"/>
        <v>78816509.969999999</v>
      </c>
      <c r="E7" s="114">
        <f t="shared" si="0"/>
        <v>81575087.819999993</v>
      </c>
      <c r="F7" s="114">
        <f t="shared" si="0"/>
        <v>84430215.900000006</v>
      </c>
      <c r="G7" s="114">
        <f t="shared" si="0"/>
        <v>87385273.459999993</v>
      </c>
    </row>
    <row r="8" spans="1:7" x14ac:dyDescent="0.25">
      <c r="A8" s="56" t="s">
        <v>460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461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462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463</v>
      </c>
      <c r="B11" s="73">
        <v>200000</v>
      </c>
      <c r="C11" s="73">
        <v>207000</v>
      </c>
      <c r="D11" s="73">
        <v>214245</v>
      </c>
      <c r="E11" s="73">
        <v>221743.58</v>
      </c>
      <c r="F11" s="73">
        <v>229504.61</v>
      </c>
      <c r="G11" s="73">
        <v>237537.27</v>
      </c>
    </row>
    <row r="12" spans="1:7" x14ac:dyDescent="0.25">
      <c r="A12" s="56" t="s">
        <v>464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465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466</v>
      </c>
      <c r="B14" s="73">
        <v>73376055.420000002</v>
      </c>
      <c r="C14" s="73">
        <v>75944217.359999999</v>
      </c>
      <c r="D14" s="73">
        <v>78602264.969999999</v>
      </c>
      <c r="E14" s="73">
        <v>81353344.239999995</v>
      </c>
      <c r="F14" s="73">
        <v>84200711.290000007</v>
      </c>
      <c r="G14" s="73">
        <v>87147736.189999998</v>
      </c>
    </row>
    <row r="15" spans="1:7" x14ac:dyDescent="0.25">
      <c r="A15" s="56" t="s">
        <v>467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468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469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56" t="s">
        <v>470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87" t="s">
        <v>471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472</v>
      </c>
      <c r="B20" s="73"/>
      <c r="C20" s="73"/>
      <c r="D20" s="73"/>
      <c r="E20" s="73"/>
      <c r="F20" s="73"/>
      <c r="G20" s="73"/>
    </row>
    <row r="21" spans="1:7" x14ac:dyDescent="0.25">
      <c r="A21" s="3" t="s">
        <v>473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6" t="s">
        <v>474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475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476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477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478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472</v>
      </c>
      <c r="B27" s="74"/>
      <c r="C27" s="74"/>
      <c r="D27" s="74"/>
      <c r="E27" s="74"/>
      <c r="F27" s="74"/>
      <c r="G27" s="74"/>
    </row>
    <row r="28" spans="1:7" x14ac:dyDescent="0.25">
      <c r="A28" s="3" t="s">
        <v>479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6" t="s">
        <v>480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472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481</v>
      </c>
      <c r="B31" s="114">
        <f>B21+B7+B28</f>
        <v>73576055.420000002</v>
      </c>
      <c r="C31" s="114">
        <f t="shared" ref="C31:G31" si="3">C21+C7+C28</f>
        <v>76151217.359999999</v>
      </c>
      <c r="D31" s="114">
        <f t="shared" si="3"/>
        <v>78816509.969999999</v>
      </c>
      <c r="E31" s="114">
        <f t="shared" si="3"/>
        <v>81575087.819999993</v>
      </c>
      <c r="F31" s="114">
        <f t="shared" si="3"/>
        <v>84430215.900000006</v>
      </c>
      <c r="G31" s="114">
        <f t="shared" si="3"/>
        <v>87385273.459999993</v>
      </c>
    </row>
    <row r="32" spans="1:7" ht="14.45" customHeight="1" x14ac:dyDescent="0.25">
      <c r="A32" s="43"/>
      <c r="B32" s="136"/>
      <c r="C32" s="136"/>
      <c r="D32" s="136"/>
      <c r="E32" s="136"/>
      <c r="F32" s="136"/>
      <c r="G32" s="136"/>
    </row>
    <row r="33" spans="1:7" x14ac:dyDescent="0.25">
      <c r="A33" s="139" t="s">
        <v>293</v>
      </c>
      <c r="B33" s="51"/>
      <c r="C33" s="51"/>
      <c r="D33" s="51"/>
      <c r="E33" s="51"/>
      <c r="F33" s="51"/>
      <c r="G33" s="51"/>
    </row>
    <row r="34" spans="1:7" ht="30" x14ac:dyDescent="0.25">
      <c r="A34" s="137" t="s">
        <v>482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295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483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B6CBFB7A-7BAE-4B26-9416-F21694DA5A05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J13" sqref="J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484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SISTEMA DE AGUA POTABLE Y ALCANTARILLADO MUNICIPAL DE VALLE DE SANTIAGO</v>
      </c>
      <c r="B2" s="211"/>
      <c r="C2" s="211"/>
      <c r="D2" s="211"/>
      <c r="E2" s="211"/>
      <c r="F2" s="211"/>
      <c r="G2" s="212"/>
    </row>
    <row r="3" spans="1:7" x14ac:dyDescent="0.25">
      <c r="A3" s="207" t="s">
        <v>485</v>
      </c>
      <c r="B3" s="208"/>
      <c r="C3" s="208"/>
      <c r="D3" s="208"/>
      <c r="E3" s="208"/>
      <c r="F3" s="208"/>
      <c r="G3" s="209"/>
    </row>
    <row r="4" spans="1:7" x14ac:dyDescent="0.25">
      <c r="A4" s="207" t="s">
        <v>2</v>
      </c>
      <c r="B4" s="208"/>
      <c r="C4" s="208"/>
      <c r="D4" s="208"/>
      <c r="E4" s="208"/>
      <c r="F4" s="208"/>
      <c r="G4" s="209"/>
    </row>
    <row r="5" spans="1:7" x14ac:dyDescent="0.25">
      <c r="A5" s="201" t="s">
        <v>451</v>
      </c>
      <c r="B5" s="202"/>
      <c r="C5" s="202"/>
      <c r="D5" s="202"/>
      <c r="E5" s="202"/>
      <c r="F5" s="202"/>
      <c r="G5" s="203"/>
    </row>
    <row r="6" spans="1:7" ht="30" x14ac:dyDescent="0.25">
      <c r="A6" s="134" t="s">
        <v>452</v>
      </c>
      <c r="B6" s="7" t="s">
        <v>453</v>
      </c>
      <c r="C6" s="31" t="s">
        <v>454</v>
      </c>
      <c r="D6" s="31" t="s">
        <v>455</v>
      </c>
      <c r="E6" s="31" t="s">
        <v>456</v>
      </c>
      <c r="F6" s="31" t="s">
        <v>457</v>
      </c>
      <c r="G6" s="31" t="s">
        <v>458</v>
      </c>
    </row>
    <row r="7" spans="1:7" ht="15.75" customHeight="1" x14ac:dyDescent="0.25">
      <c r="A7" s="25" t="s">
        <v>486</v>
      </c>
      <c r="B7" s="114">
        <f t="shared" ref="B7:G7" si="0">SUM(B8:B16)</f>
        <v>73576055.420000002</v>
      </c>
      <c r="C7" s="114">
        <f t="shared" si="0"/>
        <v>76151217.370000005</v>
      </c>
      <c r="D7" s="114">
        <f t="shared" si="0"/>
        <v>78816509.979999989</v>
      </c>
      <c r="E7" s="114">
        <f t="shared" si="0"/>
        <v>81575087.839999989</v>
      </c>
      <c r="F7" s="114">
        <f t="shared" si="0"/>
        <v>84430215.909999996</v>
      </c>
      <c r="G7" s="114">
        <f t="shared" si="0"/>
        <v>87385273.469999999</v>
      </c>
    </row>
    <row r="8" spans="1:7" x14ac:dyDescent="0.25">
      <c r="A8" s="56" t="s">
        <v>487</v>
      </c>
      <c r="B8" s="58">
        <v>31632893.890000001</v>
      </c>
      <c r="C8" s="185">
        <v>32740045.18</v>
      </c>
      <c r="D8" s="58">
        <v>33885946.759999998</v>
      </c>
      <c r="E8" s="58">
        <v>35071954.899999999</v>
      </c>
      <c r="F8" s="58">
        <v>36299473.32</v>
      </c>
      <c r="G8" s="58">
        <v>37569954.890000001</v>
      </c>
    </row>
    <row r="9" spans="1:7" ht="15.75" customHeight="1" x14ac:dyDescent="0.25">
      <c r="A9" s="56" t="s">
        <v>488</v>
      </c>
      <c r="B9" s="58">
        <v>10154413.949999999</v>
      </c>
      <c r="C9" s="185">
        <v>10509818.439999999</v>
      </c>
      <c r="D9" s="58">
        <v>10877662.09</v>
      </c>
      <c r="E9" s="58">
        <v>11258380.26</v>
      </c>
      <c r="F9" s="58">
        <v>11652423.57</v>
      </c>
      <c r="G9" s="58">
        <v>12060258.390000001</v>
      </c>
    </row>
    <row r="10" spans="1:7" x14ac:dyDescent="0.25">
      <c r="A10" s="56" t="s">
        <v>489</v>
      </c>
      <c r="B10" s="58">
        <v>23319658.899999999</v>
      </c>
      <c r="C10" s="185">
        <v>24135846.960000001</v>
      </c>
      <c r="D10" s="58">
        <v>24980601.600000001</v>
      </c>
      <c r="E10" s="58">
        <v>25854922.66</v>
      </c>
      <c r="F10" s="58">
        <v>26759844.949999999</v>
      </c>
      <c r="G10" s="58">
        <v>27696439.52</v>
      </c>
    </row>
    <row r="11" spans="1:7" x14ac:dyDescent="0.25">
      <c r="A11" s="56" t="s">
        <v>490</v>
      </c>
      <c r="B11" s="58">
        <v>410208</v>
      </c>
      <c r="C11" s="185">
        <v>424565.28</v>
      </c>
      <c r="D11" s="58">
        <v>439425.06</v>
      </c>
      <c r="E11" s="58">
        <v>454804.94</v>
      </c>
      <c r="F11" s="58">
        <v>470723.11</v>
      </c>
      <c r="G11" s="58">
        <v>487198.42</v>
      </c>
    </row>
    <row r="12" spans="1:7" x14ac:dyDescent="0.25">
      <c r="A12" s="56" t="s">
        <v>491</v>
      </c>
      <c r="B12" s="58">
        <v>4372071.0999999996</v>
      </c>
      <c r="C12" s="185">
        <v>4525093.59</v>
      </c>
      <c r="D12" s="58">
        <v>4683471.87</v>
      </c>
      <c r="E12" s="58">
        <v>4847393.3899999997</v>
      </c>
      <c r="F12" s="58">
        <v>5017052.16</v>
      </c>
      <c r="G12" s="58">
        <v>5192648.99</v>
      </c>
    </row>
    <row r="13" spans="1:7" x14ac:dyDescent="0.25">
      <c r="A13" s="56" t="s">
        <v>492</v>
      </c>
      <c r="B13" s="58">
        <v>3686809.58</v>
      </c>
      <c r="C13" s="185">
        <v>3815847.92</v>
      </c>
      <c r="D13" s="58">
        <v>3949402.6</v>
      </c>
      <c r="E13" s="58">
        <v>4087631.69</v>
      </c>
      <c r="F13" s="58">
        <v>4230698.8</v>
      </c>
      <c r="G13" s="58">
        <v>4378773.26</v>
      </c>
    </row>
    <row r="14" spans="1:7" x14ac:dyDescent="0.25">
      <c r="A14" s="57" t="s">
        <v>493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495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496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6" t="s">
        <v>487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488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489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490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492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493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497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495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472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498</v>
      </c>
      <c r="B29" s="114">
        <f>B18+B7</f>
        <v>73576055.420000002</v>
      </c>
      <c r="C29" s="114">
        <f t="shared" ref="C29:G29" si="2">C18+C7</f>
        <v>76151217.370000005</v>
      </c>
      <c r="D29" s="114">
        <f t="shared" si="2"/>
        <v>78816509.979999989</v>
      </c>
      <c r="E29" s="114">
        <f t="shared" si="2"/>
        <v>81575087.839999989</v>
      </c>
      <c r="F29" s="114">
        <f t="shared" si="2"/>
        <v>84430215.909999996</v>
      </c>
      <c r="G29" s="114">
        <f t="shared" si="2"/>
        <v>87385273.469999999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38D08075-704A-4C68-8E83-AD43AFE1E32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K14" sqref="K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499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SISTEMA DE AGUA POTABLE Y ALCANTARILLADO MUNICIPAL DE VALLE DE SANTIAGO</v>
      </c>
      <c r="B2" s="211"/>
      <c r="C2" s="211"/>
      <c r="D2" s="211"/>
      <c r="E2" s="211"/>
      <c r="F2" s="211"/>
      <c r="G2" s="212"/>
    </row>
    <row r="3" spans="1:7" x14ac:dyDescent="0.25">
      <c r="A3" s="207" t="s">
        <v>500</v>
      </c>
      <c r="B3" s="208"/>
      <c r="C3" s="208"/>
      <c r="D3" s="208"/>
      <c r="E3" s="208"/>
      <c r="F3" s="208"/>
      <c r="G3" s="209"/>
    </row>
    <row r="4" spans="1:7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30" x14ac:dyDescent="0.25">
      <c r="A5" s="134" t="s">
        <v>501</v>
      </c>
      <c r="B5" s="7" t="s">
        <v>502</v>
      </c>
      <c r="C5" s="31" t="s">
        <v>503</v>
      </c>
      <c r="D5" s="31" t="s">
        <v>504</v>
      </c>
      <c r="E5" s="31" t="s">
        <v>505</v>
      </c>
      <c r="F5" s="31" t="s">
        <v>506</v>
      </c>
      <c r="G5" s="31" t="s">
        <v>507</v>
      </c>
    </row>
    <row r="6" spans="1:7" ht="15.75" customHeight="1" x14ac:dyDescent="0.25">
      <c r="A6" s="25" t="s">
        <v>508</v>
      </c>
      <c r="B6" s="114">
        <f>SUM(B7:B18)</f>
        <v>0</v>
      </c>
      <c r="C6" s="114">
        <f t="shared" ref="C6:G6" si="0">SUM(C7:C18)</f>
        <v>0</v>
      </c>
      <c r="D6" s="114">
        <f t="shared" si="0"/>
        <v>0</v>
      </c>
      <c r="E6" s="186">
        <f>SUM(E7:E18)</f>
        <v>77138904.819999993</v>
      </c>
      <c r="F6" s="186">
        <f>SUM(F7:F18)</f>
        <v>87485899.799999997</v>
      </c>
      <c r="G6" s="114">
        <f t="shared" si="0"/>
        <v>50126834.210000001</v>
      </c>
    </row>
    <row r="7" spans="1:7" x14ac:dyDescent="0.25">
      <c r="A7" s="56" t="s">
        <v>460</v>
      </c>
      <c r="B7" s="73">
        <v>0</v>
      </c>
      <c r="C7" s="73">
        <v>0</v>
      </c>
      <c r="D7" s="73">
        <v>0</v>
      </c>
      <c r="E7" s="45">
        <v>0</v>
      </c>
      <c r="F7" s="45">
        <v>0</v>
      </c>
      <c r="G7" s="73">
        <v>0</v>
      </c>
    </row>
    <row r="8" spans="1:7" ht="15.75" customHeight="1" x14ac:dyDescent="0.25">
      <c r="A8" s="56" t="s">
        <v>461</v>
      </c>
      <c r="B8" s="73">
        <v>0</v>
      </c>
      <c r="C8" s="73">
        <v>0</v>
      </c>
      <c r="D8" s="73">
        <v>0</v>
      </c>
      <c r="E8" s="45">
        <v>0</v>
      </c>
      <c r="F8" s="45">
        <v>0</v>
      </c>
      <c r="G8" s="73">
        <v>0</v>
      </c>
    </row>
    <row r="9" spans="1:7" x14ac:dyDescent="0.25">
      <c r="A9" s="56" t="s">
        <v>462</v>
      </c>
      <c r="B9" s="73">
        <v>0</v>
      </c>
      <c r="C9" s="73">
        <v>0</v>
      </c>
      <c r="D9" s="73">
        <v>0</v>
      </c>
      <c r="E9" s="45">
        <v>0</v>
      </c>
      <c r="F9" s="45">
        <v>0</v>
      </c>
      <c r="G9" s="73">
        <v>0</v>
      </c>
    </row>
    <row r="10" spans="1:7" x14ac:dyDescent="0.25">
      <c r="A10" s="56" t="s">
        <v>463</v>
      </c>
      <c r="B10" s="73">
        <v>0</v>
      </c>
      <c r="C10" s="73">
        <v>0</v>
      </c>
      <c r="D10" s="73">
        <v>0</v>
      </c>
      <c r="E10" s="45">
        <v>0</v>
      </c>
      <c r="F10" s="45">
        <v>0</v>
      </c>
      <c r="G10" s="73">
        <v>0</v>
      </c>
    </row>
    <row r="11" spans="1:7" x14ac:dyDescent="0.25">
      <c r="A11" s="56" t="s">
        <v>464</v>
      </c>
      <c r="B11" s="73">
        <v>0</v>
      </c>
      <c r="C11" s="73">
        <v>0</v>
      </c>
      <c r="D11" s="73">
        <v>0</v>
      </c>
      <c r="E11" s="45">
        <v>626880.06999999995</v>
      </c>
      <c r="F11" s="45">
        <v>1104094.01</v>
      </c>
      <c r="G11" s="73">
        <v>0</v>
      </c>
    </row>
    <row r="12" spans="1:7" x14ac:dyDescent="0.25">
      <c r="A12" s="56" t="s">
        <v>465</v>
      </c>
      <c r="B12" s="73">
        <v>0</v>
      </c>
      <c r="C12" s="73">
        <v>0</v>
      </c>
      <c r="D12" s="73">
        <v>0</v>
      </c>
      <c r="E12" s="45">
        <v>0</v>
      </c>
      <c r="F12" s="45">
        <v>0</v>
      </c>
      <c r="G12" s="73">
        <v>0</v>
      </c>
    </row>
    <row r="13" spans="1:7" x14ac:dyDescent="0.25">
      <c r="A13" s="57" t="s">
        <v>466</v>
      </c>
      <c r="B13" s="73">
        <v>0</v>
      </c>
      <c r="C13" s="73">
        <v>0</v>
      </c>
      <c r="D13" s="73">
        <v>0</v>
      </c>
      <c r="E13" s="45">
        <v>75965911.859999999</v>
      </c>
      <c r="F13" s="45">
        <v>86181973.689999998</v>
      </c>
      <c r="G13" s="73">
        <v>50126834.210000001</v>
      </c>
    </row>
    <row r="14" spans="1:7" x14ac:dyDescent="0.25">
      <c r="A14" s="56" t="s">
        <v>467</v>
      </c>
      <c r="B14" s="73">
        <v>0</v>
      </c>
      <c r="C14" s="73">
        <v>0</v>
      </c>
      <c r="D14" s="73">
        <v>0</v>
      </c>
      <c r="E14" s="45">
        <v>0</v>
      </c>
      <c r="F14" s="45">
        <v>0</v>
      </c>
      <c r="G14" s="73">
        <v>0</v>
      </c>
    </row>
    <row r="15" spans="1:7" x14ac:dyDescent="0.25">
      <c r="A15" s="56" t="s">
        <v>468</v>
      </c>
      <c r="B15" s="73">
        <v>0</v>
      </c>
      <c r="C15" s="73">
        <v>0</v>
      </c>
      <c r="D15" s="73">
        <v>0</v>
      </c>
      <c r="E15" s="45">
        <v>0</v>
      </c>
      <c r="F15" s="45">
        <v>0</v>
      </c>
      <c r="G15" s="73">
        <v>0</v>
      </c>
    </row>
    <row r="16" spans="1:7" x14ac:dyDescent="0.25">
      <c r="A16" s="56" t="s">
        <v>469</v>
      </c>
      <c r="B16" s="73">
        <v>0</v>
      </c>
      <c r="C16" s="73">
        <v>0</v>
      </c>
      <c r="D16" s="73">
        <v>0</v>
      </c>
      <c r="E16" s="45">
        <v>546112.89</v>
      </c>
      <c r="F16" s="45">
        <v>199832.1</v>
      </c>
      <c r="G16" s="73">
        <v>0</v>
      </c>
    </row>
    <row r="17" spans="1:7" x14ac:dyDescent="0.25">
      <c r="A17" s="56" t="s">
        <v>470</v>
      </c>
      <c r="B17" s="73">
        <v>0</v>
      </c>
      <c r="C17" s="73">
        <v>0</v>
      </c>
      <c r="D17" s="73">
        <v>0</v>
      </c>
      <c r="E17" s="45">
        <v>0</v>
      </c>
      <c r="F17" s="45">
        <v>0</v>
      </c>
      <c r="G17" s="73">
        <v>0</v>
      </c>
    </row>
    <row r="18" spans="1:7" x14ac:dyDescent="0.25">
      <c r="A18" s="87" t="s">
        <v>471</v>
      </c>
      <c r="B18" s="73">
        <v>0</v>
      </c>
      <c r="C18" s="73">
        <v>0</v>
      </c>
      <c r="D18" s="73">
        <v>0</v>
      </c>
      <c r="E18" s="45">
        <v>0</v>
      </c>
      <c r="F18" s="45">
        <v>0</v>
      </c>
      <c r="G18" s="73">
        <v>0</v>
      </c>
    </row>
    <row r="19" spans="1:7" x14ac:dyDescent="0.25">
      <c r="A19" s="56"/>
      <c r="B19" s="73"/>
      <c r="C19" s="73"/>
      <c r="D19" s="73"/>
      <c r="G19" s="73"/>
    </row>
    <row r="20" spans="1:7" x14ac:dyDescent="0.25">
      <c r="A20" s="3" t="s">
        <v>509</v>
      </c>
      <c r="B20" s="114">
        <f>SUM(B21:B25)</f>
        <v>0</v>
      </c>
      <c r="C20" s="114">
        <f t="shared" ref="C20:G20" si="1">SUM(C21:C25)</f>
        <v>0</v>
      </c>
      <c r="D20" s="114">
        <f t="shared" si="1"/>
        <v>0</v>
      </c>
      <c r="E20" s="4">
        <v>0</v>
      </c>
      <c r="F20" s="4">
        <v>0</v>
      </c>
      <c r="G20" s="114">
        <f t="shared" si="1"/>
        <v>0</v>
      </c>
    </row>
    <row r="21" spans="1:7" x14ac:dyDescent="0.25">
      <c r="A21" s="56" t="s">
        <v>474</v>
      </c>
      <c r="B21" s="74">
        <v>0</v>
      </c>
      <c r="C21" s="74">
        <v>0</v>
      </c>
      <c r="D21" s="74">
        <v>0</v>
      </c>
      <c r="E21" s="45">
        <v>0</v>
      </c>
      <c r="F21" s="45">
        <v>0</v>
      </c>
      <c r="G21" s="74">
        <v>0</v>
      </c>
    </row>
    <row r="22" spans="1:7" x14ac:dyDescent="0.25">
      <c r="A22" s="56" t="s">
        <v>475</v>
      </c>
      <c r="B22" s="74">
        <v>0</v>
      </c>
      <c r="C22" s="74">
        <v>0</v>
      </c>
      <c r="D22" s="74">
        <v>0</v>
      </c>
      <c r="E22" s="45">
        <v>0</v>
      </c>
      <c r="F22" s="45">
        <v>0</v>
      </c>
      <c r="G22" s="74">
        <v>0</v>
      </c>
    </row>
    <row r="23" spans="1:7" x14ac:dyDescent="0.25">
      <c r="A23" s="56" t="s">
        <v>476</v>
      </c>
      <c r="B23" s="74">
        <v>0</v>
      </c>
      <c r="C23" s="74">
        <v>0</v>
      </c>
      <c r="D23" s="74">
        <v>0</v>
      </c>
      <c r="E23" s="45">
        <v>0</v>
      </c>
      <c r="F23" s="45">
        <v>0</v>
      </c>
      <c r="G23" s="74">
        <v>0</v>
      </c>
    </row>
    <row r="24" spans="1:7" ht="30" x14ac:dyDescent="0.25">
      <c r="A24" s="57" t="s">
        <v>477</v>
      </c>
      <c r="B24" s="74">
        <v>0</v>
      </c>
      <c r="C24" s="74">
        <v>0</v>
      </c>
      <c r="D24" s="74">
        <v>0</v>
      </c>
      <c r="E24" s="45">
        <v>0</v>
      </c>
      <c r="F24" s="45">
        <v>0</v>
      </c>
      <c r="G24" s="74">
        <v>0</v>
      </c>
    </row>
    <row r="25" spans="1:7" x14ac:dyDescent="0.25">
      <c r="A25" s="57" t="s">
        <v>478</v>
      </c>
      <c r="B25" s="74">
        <v>0</v>
      </c>
      <c r="C25" s="74">
        <v>0</v>
      </c>
      <c r="D25" s="74">
        <v>0</v>
      </c>
      <c r="E25" s="45">
        <v>0</v>
      </c>
      <c r="F25" s="45">
        <v>0</v>
      </c>
      <c r="G25" s="74">
        <v>0</v>
      </c>
    </row>
    <row r="26" spans="1:7" x14ac:dyDescent="0.25">
      <c r="A26" s="75"/>
      <c r="B26" s="74"/>
      <c r="C26" s="74"/>
      <c r="D26" s="74"/>
      <c r="E26" s="47"/>
      <c r="F26" s="47"/>
      <c r="G26" s="74"/>
    </row>
    <row r="27" spans="1:7" x14ac:dyDescent="0.25">
      <c r="A27" s="3" t="s">
        <v>510</v>
      </c>
      <c r="B27" s="114">
        <f>SUM(B28)</f>
        <v>0</v>
      </c>
      <c r="C27" s="114">
        <f t="shared" ref="C27:G27" si="2">SUM(C28)</f>
        <v>0</v>
      </c>
      <c r="D27" s="114">
        <f t="shared" si="2"/>
        <v>0</v>
      </c>
      <c r="E27" s="4">
        <v>0</v>
      </c>
      <c r="F27" s="4">
        <v>0</v>
      </c>
      <c r="G27" s="114">
        <f t="shared" si="2"/>
        <v>0</v>
      </c>
    </row>
    <row r="28" spans="1:7" x14ac:dyDescent="0.25">
      <c r="A28" s="56" t="s">
        <v>291</v>
      </c>
      <c r="B28" s="74">
        <v>0</v>
      </c>
      <c r="C28" s="74">
        <v>0</v>
      </c>
      <c r="D28" s="74">
        <v>0</v>
      </c>
      <c r="E28" s="45">
        <v>0</v>
      </c>
      <c r="F28" s="45">
        <v>0</v>
      </c>
      <c r="G28" s="74">
        <v>0</v>
      </c>
    </row>
    <row r="29" spans="1:7" x14ac:dyDescent="0.25">
      <c r="A29" s="43"/>
      <c r="B29" s="76"/>
      <c r="C29" s="76"/>
      <c r="D29" s="76"/>
      <c r="E29" s="47"/>
      <c r="F29" s="47"/>
      <c r="G29" s="76"/>
    </row>
    <row r="30" spans="1:7" ht="14.45" customHeight="1" x14ac:dyDescent="0.25">
      <c r="A30" s="3" t="s">
        <v>511</v>
      </c>
      <c r="B30" s="114">
        <f>B20+B6+B27</f>
        <v>0</v>
      </c>
      <c r="C30" s="114">
        <f t="shared" ref="C30:G30" si="3">C20+C6+C27</f>
        <v>0</v>
      </c>
      <c r="D30" s="114">
        <f t="shared" si="3"/>
        <v>0</v>
      </c>
      <c r="E30" s="188">
        <f>E6+E20+E27</f>
        <v>77138904.819999993</v>
      </c>
      <c r="F30" s="4">
        <f>F6+F20+F27</f>
        <v>87485899.799999997</v>
      </c>
      <c r="G30" s="114">
        <f t="shared" si="3"/>
        <v>50126834.210000001</v>
      </c>
    </row>
    <row r="31" spans="1:7" ht="14.45" customHeight="1" x14ac:dyDescent="0.25">
      <c r="A31" s="43"/>
      <c r="B31" s="136"/>
      <c r="C31" s="136"/>
      <c r="D31" s="136"/>
      <c r="F31" s="51"/>
      <c r="G31" s="136"/>
    </row>
    <row r="32" spans="1:7" x14ac:dyDescent="0.25">
      <c r="A32" s="139" t="s">
        <v>293</v>
      </c>
      <c r="B32" s="51"/>
      <c r="C32" s="51"/>
      <c r="D32" s="51"/>
      <c r="E32" s="97"/>
      <c r="F32" s="51"/>
      <c r="G32" s="51"/>
    </row>
    <row r="33" spans="1:7" ht="30" x14ac:dyDescent="0.25">
      <c r="A33" s="137" t="s">
        <v>482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30" x14ac:dyDescent="0.25">
      <c r="A34" s="137" t="s">
        <v>295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1" t="s">
        <v>483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52"/>
      <c r="B36" s="52"/>
      <c r="C36" s="52"/>
      <c r="D36" s="52"/>
      <c r="E36" s="52"/>
      <c r="F36" s="52"/>
      <c r="G36" s="52"/>
    </row>
    <row r="38" spans="1:7" x14ac:dyDescent="0.25">
      <c r="A38" t="s">
        <v>512</v>
      </c>
    </row>
    <row r="39" spans="1:7" x14ac:dyDescent="0.25">
      <c r="A39" t="s">
        <v>513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E20:F29 B20:D30 G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D30 G6:G12 E6:F6 G14:G30 E30:F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K22" sqref="K22:K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514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SISTEMA DE AGUA POTABLE Y ALCANTARILLADO MUNICIPAL DE VALLE DE SANTIAGO</v>
      </c>
      <c r="B2" s="211"/>
      <c r="C2" s="211"/>
      <c r="D2" s="211"/>
      <c r="E2" s="211"/>
      <c r="F2" s="211"/>
      <c r="G2" s="212"/>
    </row>
    <row r="3" spans="1:7" x14ac:dyDescent="0.25">
      <c r="A3" s="207" t="s">
        <v>515</v>
      </c>
      <c r="B3" s="208"/>
      <c r="C3" s="208"/>
      <c r="D3" s="208"/>
      <c r="E3" s="208"/>
      <c r="F3" s="208"/>
      <c r="G3" s="209"/>
    </row>
    <row r="4" spans="1:7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30" x14ac:dyDescent="0.25">
      <c r="A5" s="134" t="s">
        <v>501</v>
      </c>
      <c r="B5" s="7" t="s">
        <v>502</v>
      </c>
      <c r="C5" s="31" t="s">
        <v>503</v>
      </c>
      <c r="D5" s="31" t="s">
        <v>504</v>
      </c>
      <c r="E5" s="31" t="s">
        <v>505</v>
      </c>
      <c r="F5" s="31" t="s">
        <v>506</v>
      </c>
      <c r="G5" s="31" t="s">
        <v>507</v>
      </c>
    </row>
    <row r="6" spans="1:7" ht="15.75" customHeight="1" x14ac:dyDescent="0.25">
      <c r="A6" s="25" t="s">
        <v>486</v>
      </c>
      <c r="B6" s="114">
        <f t="shared" ref="B6:G6" si="0">SUM(B7:B15)</f>
        <v>0</v>
      </c>
      <c r="C6" s="114">
        <f t="shared" si="0"/>
        <v>0</v>
      </c>
      <c r="D6" s="114">
        <f t="shared" si="0"/>
        <v>0</v>
      </c>
      <c r="E6" s="187">
        <f>SUM(E7:E15)</f>
        <v>-46140779.009999998</v>
      </c>
      <c r="F6" s="187">
        <f>SUM(F7:F15)</f>
        <v>-66186092.32</v>
      </c>
      <c r="G6" s="114">
        <f t="shared" si="0"/>
        <v>27949413</v>
      </c>
    </row>
    <row r="7" spans="1:7" x14ac:dyDescent="0.25">
      <c r="A7" s="56" t="s">
        <v>487</v>
      </c>
      <c r="B7" s="73">
        <v>0</v>
      </c>
      <c r="C7" s="73">
        <v>0</v>
      </c>
      <c r="D7" s="73">
        <v>0</v>
      </c>
      <c r="E7" s="45">
        <v>-18902140.32</v>
      </c>
      <c r="F7" s="45">
        <v>-29561596.02</v>
      </c>
      <c r="G7" s="67">
        <v>13165487</v>
      </c>
    </row>
    <row r="8" spans="1:7" ht="15.75" customHeight="1" x14ac:dyDescent="0.25">
      <c r="A8" s="56" t="s">
        <v>488</v>
      </c>
      <c r="B8" s="73">
        <v>0</v>
      </c>
      <c r="C8" s="73">
        <v>0</v>
      </c>
      <c r="D8" s="73">
        <v>0</v>
      </c>
      <c r="E8" s="45">
        <v>-7500820.71</v>
      </c>
      <c r="F8" s="45">
        <v>-7338272.0199999996</v>
      </c>
      <c r="G8" s="67">
        <v>4070956</v>
      </c>
    </row>
    <row r="9" spans="1:7" x14ac:dyDescent="0.25">
      <c r="A9" s="56" t="s">
        <v>489</v>
      </c>
      <c r="B9" s="73">
        <v>0</v>
      </c>
      <c r="C9" s="73">
        <v>0</v>
      </c>
      <c r="D9" s="73">
        <v>0</v>
      </c>
      <c r="E9" s="45">
        <v>-15296226.189999999</v>
      </c>
      <c r="F9" s="45">
        <v>-20141296.32</v>
      </c>
      <c r="G9" s="67">
        <v>9560442</v>
      </c>
    </row>
    <row r="10" spans="1:7" x14ac:dyDescent="0.25">
      <c r="A10" s="56" t="s">
        <v>490</v>
      </c>
      <c r="B10" s="73">
        <v>0</v>
      </c>
      <c r="C10" s="73">
        <v>0</v>
      </c>
      <c r="D10" s="73">
        <v>0</v>
      </c>
      <c r="E10" s="45">
        <v>-208055.4</v>
      </c>
      <c r="F10" s="45">
        <v>-305500</v>
      </c>
      <c r="G10" s="67">
        <v>180600</v>
      </c>
    </row>
    <row r="11" spans="1:7" x14ac:dyDescent="0.25">
      <c r="A11" s="56" t="s">
        <v>491</v>
      </c>
      <c r="B11" s="73">
        <v>0</v>
      </c>
      <c r="C11" s="73">
        <v>0</v>
      </c>
      <c r="D11" s="73">
        <v>0</v>
      </c>
      <c r="E11" s="45">
        <v>-3522048.39</v>
      </c>
      <c r="F11" s="45">
        <v>-8020188.46</v>
      </c>
      <c r="G11" s="67">
        <v>971928</v>
      </c>
    </row>
    <row r="12" spans="1:7" x14ac:dyDescent="0.25">
      <c r="A12" s="56" t="s">
        <v>492</v>
      </c>
      <c r="B12" s="73">
        <v>0</v>
      </c>
      <c r="C12" s="73">
        <v>0</v>
      </c>
      <c r="D12" s="73">
        <v>0</v>
      </c>
      <c r="E12" s="45">
        <v>-216099.74</v>
      </c>
      <c r="F12" s="45">
        <v>-646826.48</v>
      </c>
      <c r="G12" s="73">
        <v>0</v>
      </c>
    </row>
    <row r="13" spans="1:7" x14ac:dyDescent="0.25">
      <c r="A13" s="57" t="s">
        <v>493</v>
      </c>
      <c r="B13" s="73">
        <v>0</v>
      </c>
      <c r="C13" s="73">
        <v>0</v>
      </c>
      <c r="D13" s="73">
        <v>0</v>
      </c>
      <c r="E13" s="45">
        <v>0</v>
      </c>
      <c r="F13" s="45">
        <v>0</v>
      </c>
      <c r="G13" s="73">
        <v>0</v>
      </c>
    </row>
    <row r="14" spans="1:7" x14ac:dyDescent="0.25">
      <c r="A14" s="56" t="s">
        <v>494</v>
      </c>
      <c r="B14" s="73">
        <v>0</v>
      </c>
      <c r="C14" s="73">
        <v>0</v>
      </c>
      <c r="D14" s="73">
        <v>0</v>
      </c>
      <c r="E14" s="45">
        <v>-495388.26</v>
      </c>
      <c r="F14" s="45">
        <v>-172413.02</v>
      </c>
      <c r="G14" s="73">
        <v>0</v>
      </c>
    </row>
    <row r="15" spans="1:7" x14ac:dyDescent="0.25">
      <c r="A15" s="56" t="s">
        <v>495</v>
      </c>
      <c r="B15" s="73">
        <v>0</v>
      </c>
      <c r="C15" s="73">
        <v>0</v>
      </c>
      <c r="D15" s="73">
        <v>0</v>
      </c>
      <c r="E15" s="45">
        <v>0</v>
      </c>
      <c r="F15" s="45">
        <v>0</v>
      </c>
      <c r="G15" s="73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496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25">
      <c r="A18" s="56" t="s">
        <v>487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488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489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490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491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492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493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497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495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472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498</v>
      </c>
      <c r="B28" s="114">
        <f>B17+B6</f>
        <v>0</v>
      </c>
      <c r="C28" s="114">
        <f t="shared" ref="C28:G28" si="2">C17+C6</f>
        <v>0</v>
      </c>
      <c r="D28" s="114">
        <f t="shared" si="2"/>
        <v>0</v>
      </c>
      <c r="E28" s="114">
        <f t="shared" si="2"/>
        <v>-46140779.009999998</v>
      </c>
      <c r="F28" s="114">
        <f t="shared" si="2"/>
        <v>-66186092.32</v>
      </c>
      <c r="G28" s="114">
        <f t="shared" si="2"/>
        <v>27949413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516</v>
      </c>
    </row>
    <row r="32" spans="1:7" x14ac:dyDescent="0.25">
      <c r="A32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6:G28 B6:D15 G6 E6:F6 G12:G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P20" sqref="P19:P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8" t="s">
        <v>518</v>
      </c>
      <c r="B1" s="190"/>
      <c r="C1" s="190"/>
      <c r="D1" s="190"/>
      <c r="E1" s="190"/>
      <c r="F1" s="190"/>
    </row>
    <row r="2" spans="1:6" x14ac:dyDescent="0.25">
      <c r="A2" s="210" t="str">
        <f>'Formato 1'!A2</f>
        <v>SISTEMA DE AGUA POTABLE Y ALCANTARILLADO MUNICIPAL DE VALLE DE SANTIAGO</v>
      </c>
      <c r="B2" s="211"/>
      <c r="C2" s="211"/>
      <c r="D2" s="211"/>
      <c r="E2" s="211"/>
      <c r="F2" s="212"/>
    </row>
    <row r="3" spans="1:6" x14ac:dyDescent="0.25">
      <c r="A3" s="207" t="s">
        <v>519</v>
      </c>
      <c r="B3" s="208"/>
      <c r="C3" s="208"/>
      <c r="D3" s="208"/>
      <c r="E3" s="208"/>
      <c r="F3" s="209"/>
    </row>
    <row r="4" spans="1:6" ht="30" x14ac:dyDescent="0.25">
      <c r="A4" s="134" t="s">
        <v>501</v>
      </c>
      <c r="B4" s="7" t="s">
        <v>520</v>
      </c>
      <c r="C4" s="31" t="s">
        <v>521</v>
      </c>
      <c r="D4" s="31" t="s">
        <v>522</v>
      </c>
      <c r="E4" s="31" t="s">
        <v>523</v>
      </c>
      <c r="F4" s="31" t="s">
        <v>524</v>
      </c>
    </row>
    <row r="5" spans="1:6" ht="15.75" customHeight="1" x14ac:dyDescent="0.25">
      <c r="A5" s="138" t="s">
        <v>525</v>
      </c>
      <c r="B5" s="143"/>
      <c r="C5" s="143"/>
      <c r="D5" s="143"/>
      <c r="E5" s="143"/>
      <c r="F5" s="143"/>
    </row>
    <row r="6" spans="1:6" ht="30" x14ac:dyDescent="0.25">
      <c r="A6" s="141" t="s">
        <v>526</v>
      </c>
      <c r="B6" s="140"/>
      <c r="C6" s="140"/>
      <c r="D6" s="140"/>
      <c r="E6" s="140"/>
      <c r="F6" s="140"/>
    </row>
    <row r="7" spans="1:6" ht="15.75" customHeight="1" x14ac:dyDescent="0.25">
      <c r="A7" s="141" t="s">
        <v>527</v>
      </c>
      <c r="B7" s="140"/>
      <c r="C7" s="140"/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528</v>
      </c>
      <c r="B9" s="140"/>
      <c r="C9" s="140"/>
      <c r="D9" s="140"/>
      <c r="E9" s="140"/>
      <c r="F9" s="140"/>
    </row>
    <row r="10" spans="1:6" x14ac:dyDescent="0.25">
      <c r="A10" s="141" t="s">
        <v>529</v>
      </c>
      <c r="B10" s="150"/>
      <c r="C10" s="150"/>
      <c r="D10" s="150"/>
      <c r="E10" s="150"/>
      <c r="F10" s="150"/>
    </row>
    <row r="11" spans="1:6" x14ac:dyDescent="0.25">
      <c r="A11" s="65" t="s">
        <v>530</v>
      </c>
      <c r="B11" s="150"/>
      <c r="C11" s="150" t="s">
        <v>608</v>
      </c>
      <c r="D11" s="150"/>
      <c r="E11" s="150"/>
      <c r="F11" s="150"/>
    </row>
    <row r="12" spans="1:6" x14ac:dyDescent="0.25">
      <c r="A12" s="65" t="s">
        <v>531</v>
      </c>
      <c r="B12" s="150"/>
      <c r="C12" s="150"/>
      <c r="D12" s="150"/>
      <c r="E12" s="150"/>
      <c r="F12" s="150"/>
    </row>
    <row r="13" spans="1:6" x14ac:dyDescent="0.25">
      <c r="A13" s="65" t="s">
        <v>532</v>
      </c>
      <c r="B13" s="150"/>
      <c r="C13" s="150"/>
      <c r="D13" s="150"/>
      <c r="E13" s="150"/>
      <c r="F13" s="150"/>
    </row>
    <row r="14" spans="1:6" x14ac:dyDescent="0.25">
      <c r="A14" s="141" t="s">
        <v>533</v>
      </c>
      <c r="B14" s="150"/>
      <c r="C14" s="150"/>
      <c r="D14" s="150"/>
      <c r="E14" s="150"/>
      <c r="F14" s="150"/>
    </row>
    <row r="15" spans="1:6" x14ac:dyDescent="0.25">
      <c r="A15" s="65" t="s">
        <v>530</v>
      </c>
      <c r="B15" s="150"/>
      <c r="C15" s="150"/>
      <c r="D15" s="150"/>
      <c r="E15" s="150"/>
      <c r="F15" s="150"/>
    </row>
    <row r="16" spans="1:6" x14ac:dyDescent="0.25">
      <c r="A16" s="65" t="s">
        <v>531</v>
      </c>
      <c r="B16" s="151"/>
      <c r="C16" s="151"/>
      <c r="D16" s="151"/>
      <c r="E16" s="151"/>
      <c r="F16" s="151"/>
    </row>
    <row r="17" spans="1:6" x14ac:dyDescent="0.25">
      <c r="A17" s="65" t="s">
        <v>532</v>
      </c>
      <c r="B17" s="152"/>
      <c r="C17" s="152"/>
      <c r="D17" s="152"/>
      <c r="E17" s="152"/>
      <c r="F17" s="152"/>
    </row>
    <row r="18" spans="1:6" x14ac:dyDescent="0.25">
      <c r="A18" s="141" t="s">
        <v>534</v>
      </c>
      <c r="B18" s="152"/>
      <c r="C18" s="152"/>
      <c r="D18" s="152"/>
      <c r="E18" s="152"/>
      <c r="F18" s="152"/>
    </row>
    <row r="19" spans="1:6" x14ac:dyDescent="0.25">
      <c r="A19" s="141" t="s">
        <v>535</v>
      </c>
      <c r="B19" s="152"/>
      <c r="C19" s="152"/>
      <c r="D19" s="152"/>
      <c r="E19" s="152"/>
      <c r="F19" s="152"/>
    </row>
    <row r="20" spans="1:6" x14ac:dyDescent="0.25">
      <c r="A20" s="141" t="s">
        <v>536</v>
      </c>
      <c r="B20" s="153"/>
      <c r="C20" s="153"/>
      <c r="D20" s="153"/>
      <c r="E20" s="153"/>
      <c r="F20" s="153"/>
    </row>
    <row r="21" spans="1:6" x14ac:dyDescent="0.25">
      <c r="A21" s="141" t="s">
        <v>537</v>
      </c>
      <c r="B21" s="153"/>
      <c r="C21" s="153"/>
      <c r="D21" s="153"/>
      <c r="E21" s="153"/>
      <c r="F21" s="153"/>
    </row>
    <row r="22" spans="1:6" x14ac:dyDescent="0.25">
      <c r="A22" s="141" t="s">
        <v>538</v>
      </c>
      <c r="B22" s="153"/>
      <c r="C22" s="153"/>
      <c r="D22" s="153"/>
      <c r="E22" s="153"/>
      <c r="F22" s="153"/>
    </row>
    <row r="23" spans="1:6" x14ac:dyDescent="0.25">
      <c r="A23" s="141" t="s">
        <v>539</v>
      </c>
      <c r="B23" s="153"/>
      <c r="C23" s="153"/>
      <c r="D23" s="153"/>
      <c r="E23" s="153"/>
      <c r="F23" s="153"/>
    </row>
    <row r="24" spans="1:6" x14ac:dyDescent="0.25">
      <c r="A24" s="141" t="s">
        <v>540</v>
      </c>
      <c r="B24" s="145"/>
      <c r="C24" s="145"/>
      <c r="D24" s="145"/>
      <c r="E24" s="145"/>
      <c r="F24" s="145"/>
    </row>
    <row r="25" spans="1:6" x14ac:dyDescent="0.25">
      <c r="A25" s="141" t="s">
        <v>541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542</v>
      </c>
      <c r="B27" s="144"/>
      <c r="C27" s="144"/>
      <c r="D27" s="144"/>
      <c r="E27" s="144"/>
      <c r="F27" s="144"/>
    </row>
    <row r="28" spans="1:6" x14ac:dyDescent="0.25">
      <c r="A28" s="141" t="s">
        <v>543</v>
      </c>
      <c r="B28" s="86"/>
      <c r="C28" s="86"/>
      <c r="D28" s="86"/>
      <c r="E28" s="86"/>
      <c r="F28" s="86"/>
    </row>
    <row r="29" spans="1:6" x14ac:dyDescent="0.25">
      <c r="A29" s="137"/>
      <c r="B29" s="51"/>
      <c r="C29" s="51"/>
      <c r="D29" s="51"/>
      <c r="E29" s="51"/>
      <c r="F29" s="51"/>
    </row>
    <row r="30" spans="1:6" x14ac:dyDescent="0.25">
      <c r="A30" s="148" t="s">
        <v>544</v>
      </c>
      <c r="B30" s="51"/>
      <c r="C30" s="51"/>
      <c r="D30" s="51"/>
      <c r="E30" s="51"/>
      <c r="F30" s="51"/>
    </row>
    <row r="31" spans="1:6" x14ac:dyDescent="0.25">
      <c r="A31" s="149" t="s">
        <v>529</v>
      </c>
      <c r="B31" s="86"/>
      <c r="C31" s="86"/>
      <c r="D31" s="86"/>
      <c r="E31" s="86"/>
      <c r="F31" s="86"/>
    </row>
    <row r="32" spans="1:6" x14ac:dyDescent="0.25">
      <c r="A32" s="149" t="s">
        <v>533</v>
      </c>
      <c r="B32" s="86"/>
      <c r="C32" s="86"/>
      <c r="D32" s="86"/>
      <c r="E32" s="86"/>
      <c r="F32" s="86"/>
    </row>
    <row r="33" spans="1:6" x14ac:dyDescent="0.25">
      <c r="A33" s="149" t="s">
        <v>545</v>
      </c>
      <c r="B33" s="86"/>
      <c r="C33" s="86"/>
      <c r="D33" s="86"/>
      <c r="E33" s="86"/>
      <c r="F33" s="86"/>
    </row>
    <row r="34" spans="1:6" x14ac:dyDescent="0.25">
      <c r="A34" s="137"/>
      <c r="B34" s="51"/>
      <c r="C34" s="51"/>
      <c r="D34" s="51"/>
      <c r="E34" s="51"/>
      <c r="F34" s="51"/>
    </row>
    <row r="35" spans="1:6" x14ac:dyDescent="0.25">
      <c r="A35" s="148" t="s">
        <v>546</v>
      </c>
      <c r="B35" s="51"/>
      <c r="C35" s="51"/>
      <c r="D35" s="51"/>
      <c r="E35" s="51"/>
      <c r="F35" s="51"/>
    </row>
    <row r="36" spans="1:6" x14ac:dyDescent="0.25">
      <c r="A36" s="149" t="s">
        <v>547</v>
      </c>
      <c r="B36" s="51"/>
      <c r="C36" s="51"/>
      <c r="D36" s="51"/>
      <c r="E36" s="51"/>
      <c r="F36" s="51"/>
    </row>
    <row r="37" spans="1:6" x14ac:dyDescent="0.25">
      <c r="A37" s="149" t="s">
        <v>548</v>
      </c>
      <c r="B37" s="51"/>
      <c r="C37" s="51"/>
      <c r="D37" s="51"/>
      <c r="E37" s="51"/>
      <c r="F37" s="51"/>
    </row>
    <row r="38" spans="1:6" x14ac:dyDescent="0.25">
      <c r="A38" s="149" t="s">
        <v>549</v>
      </c>
      <c r="B38" s="51"/>
      <c r="C38" s="51"/>
      <c r="D38" s="51"/>
      <c r="E38" s="51"/>
      <c r="F38" s="51"/>
    </row>
    <row r="39" spans="1:6" x14ac:dyDescent="0.25">
      <c r="A39" s="137"/>
      <c r="B39" s="51"/>
      <c r="C39" s="51"/>
      <c r="D39" s="51"/>
      <c r="E39" s="51"/>
      <c r="F39" s="51"/>
    </row>
    <row r="40" spans="1:6" x14ac:dyDescent="0.25">
      <c r="A40" s="148" t="s">
        <v>550</v>
      </c>
      <c r="B40" s="51"/>
      <c r="C40" s="51"/>
      <c r="D40" s="51"/>
      <c r="E40" s="51"/>
      <c r="F40" s="51"/>
    </row>
    <row r="41" spans="1:6" x14ac:dyDescent="0.25">
      <c r="A41" s="137"/>
      <c r="B41" s="51"/>
      <c r="C41" s="51"/>
      <c r="D41" s="51"/>
      <c r="E41" s="51"/>
      <c r="F41" s="51"/>
    </row>
    <row r="42" spans="1:6" x14ac:dyDescent="0.25">
      <c r="A42" s="148" t="s">
        <v>551</v>
      </c>
      <c r="B42" s="51"/>
      <c r="C42" s="51"/>
      <c r="D42" s="51"/>
      <c r="E42" s="51"/>
      <c r="F42" s="51"/>
    </row>
    <row r="43" spans="1:6" x14ac:dyDescent="0.25">
      <c r="A43" s="149" t="s">
        <v>552</v>
      </c>
      <c r="B43" s="86"/>
      <c r="C43" s="86"/>
      <c r="D43" s="86"/>
      <c r="E43" s="86"/>
      <c r="F43" s="86"/>
    </row>
    <row r="44" spans="1:6" x14ac:dyDescent="0.25">
      <c r="A44" s="149" t="s">
        <v>553</v>
      </c>
      <c r="B44" s="86"/>
      <c r="C44" s="86"/>
      <c r="D44" s="86"/>
      <c r="E44" s="86"/>
      <c r="F44" s="86"/>
    </row>
    <row r="45" spans="1:6" x14ac:dyDescent="0.25">
      <c r="A45" s="149" t="s">
        <v>554</v>
      </c>
      <c r="B45" s="86"/>
      <c r="C45" s="86"/>
      <c r="D45" s="86"/>
      <c r="E45" s="86"/>
      <c r="F45" s="86"/>
    </row>
    <row r="46" spans="1:6" x14ac:dyDescent="0.25">
      <c r="A46" s="137"/>
      <c r="B46" s="51"/>
      <c r="C46" s="51"/>
      <c r="D46" s="51"/>
      <c r="E46" s="51"/>
      <c r="F46" s="51"/>
    </row>
    <row r="47" spans="1:6" ht="30" x14ac:dyDescent="0.25">
      <c r="A47" s="148" t="s">
        <v>555</v>
      </c>
      <c r="B47" s="51"/>
      <c r="C47" s="51"/>
      <c r="D47" s="51"/>
      <c r="E47" s="51"/>
      <c r="F47" s="51"/>
    </row>
    <row r="48" spans="1:6" x14ac:dyDescent="0.25">
      <c r="A48" s="149" t="s">
        <v>553</v>
      </c>
      <c r="B48" s="86"/>
      <c r="C48" s="86"/>
      <c r="D48" s="86"/>
      <c r="E48" s="86"/>
      <c r="F48" s="86"/>
    </row>
    <row r="49" spans="1:6" x14ac:dyDescent="0.25">
      <c r="A49" s="149" t="s">
        <v>554</v>
      </c>
      <c r="B49" s="86"/>
      <c r="C49" s="86"/>
      <c r="D49" s="86"/>
      <c r="E49" s="86"/>
      <c r="F49" s="86"/>
    </row>
    <row r="50" spans="1:6" x14ac:dyDescent="0.25">
      <c r="A50" s="137"/>
      <c r="B50" s="51"/>
      <c r="C50" s="51"/>
      <c r="D50" s="51"/>
      <c r="E50" s="51"/>
      <c r="F50" s="51"/>
    </row>
    <row r="51" spans="1:6" x14ac:dyDescent="0.25">
      <c r="A51" s="148" t="s">
        <v>556</v>
      </c>
      <c r="B51" s="51"/>
      <c r="C51" s="51"/>
      <c r="D51" s="51"/>
      <c r="E51" s="51"/>
      <c r="F51" s="51"/>
    </row>
    <row r="52" spans="1:6" x14ac:dyDescent="0.25">
      <c r="A52" s="149" t="s">
        <v>553</v>
      </c>
      <c r="B52" s="86"/>
      <c r="C52" s="86"/>
      <c r="D52" s="86"/>
      <c r="E52" s="86"/>
      <c r="F52" s="86"/>
    </row>
    <row r="53" spans="1:6" x14ac:dyDescent="0.25">
      <c r="A53" s="149" t="s">
        <v>554</v>
      </c>
      <c r="B53" s="86"/>
      <c r="C53" s="86"/>
      <c r="D53" s="86"/>
      <c r="E53" s="86"/>
      <c r="F53" s="86"/>
    </row>
    <row r="54" spans="1:6" x14ac:dyDescent="0.25">
      <c r="A54" s="149" t="s">
        <v>557</v>
      </c>
      <c r="B54" s="86"/>
      <c r="C54" s="86"/>
      <c r="D54" s="86"/>
      <c r="E54" s="86"/>
      <c r="F54" s="86"/>
    </row>
    <row r="55" spans="1:6" x14ac:dyDescent="0.25">
      <c r="A55" s="137"/>
      <c r="B55" s="51"/>
      <c r="C55" s="51"/>
      <c r="D55" s="51"/>
      <c r="E55" s="51"/>
      <c r="F55" s="51"/>
    </row>
    <row r="56" spans="1:6" x14ac:dyDescent="0.25">
      <c r="A56" s="148" t="s">
        <v>558</v>
      </c>
      <c r="B56" s="51"/>
      <c r="C56" s="51"/>
      <c r="D56" s="51"/>
      <c r="E56" s="51"/>
      <c r="F56" s="51"/>
    </row>
    <row r="57" spans="1:6" x14ac:dyDescent="0.25">
      <c r="A57" s="149" t="s">
        <v>553</v>
      </c>
      <c r="B57" s="86"/>
      <c r="C57" s="86"/>
      <c r="D57" s="86"/>
      <c r="E57" s="86"/>
      <c r="F57" s="86"/>
    </row>
    <row r="58" spans="1:6" x14ac:dyDescent="0.25">
      <c r="A58" s="149" t="s">
        <v>554</v>
      </c>
      <c r="B58" s="86"/>
      <c r="C58" s="86"/>
      <c r="D58" s="86"/>
      <c r="E58" s="86"/>
      <c r="F58" s="86"/>
    </row>
    <row r="59" spans="1:6" x14ac:dyDescent="0.25">
      <c r="A59" s="137"/>
      <c r="B59" s="51"/>
      <c r="C59" s="51"/>
      <c r="D59" s="51"/>
      <c r="E59" s="51"/>
      <c r="F59" s="51"/>
    </row>
    <row r="60" spans="1:6" x14ac:dyDescent="0.25">
      <c r="A60" s="148" t="s">
        <v>559</v>
      </c>
      <c r="B60" s="51"/>
      <c r="C60" s="51"/>
      <c r="D60" s="51"/>
      <c r="E60" s="51"/>
      <c r="F60" s="51"/>
    </row>
    <row r="61" spans="1:6" x14ac:dyDescent="0.25">
      <c r="A61" s="149" t="s">
        <v>560</v>
      </c>
      <c r="B61" s="136"/>
      <c r="C61" s="136"/>
      <c r="D61" s="136"/>
      <c r="E61" s="136"/>
      <c r="F61" s="136"/>
    </row>
    <row r="62" spans="1:6" x14ac:dyDescent="0.25">
      <c r="A62" s="149" t="s">
        <v>561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562</v>
      </c>
      <c r="B64" s="136"/>
      <c r="C64" s="136"/>
      <c r="D64" s="136"/>
      <c r="E64" s="136"/>
      <c r="F64" s="136"/>
    </row>
    <row r="65" spans="1:6" x14ac:dyDescent="0.25">
      <c r="A65" s="149" t="s">
        <v>563</v>
      </c>
      <c r="B65" s="136"/>
      <c r="C65" s="136"/>
      <c r="D65" s="136"/>
      <c r="E65" s="136"/>
      <c r="F65" s="136"/>
    </row>
    <row r="66" spans="1:6" x14ac:dyDescent="0.25">
      <c r="A66" s="149" t="s">
        <v>564</v>
      </c>
      <c r="B66" s="137"/>
      <c r="C66" s="51"/>
      <c r="D66" s="137"/>
      <c r="E66" s="137"/>
      <c r="F66" s="137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215" t="s">
        <v>449</v>
      </c>
      <c r="B1" s="215"/>
      <c r="C1" s="215"/>
      <c r="D1" s="215"/>
      <c r="E1" s="215"/>
      <c r="F1" s="215"/>
      <c r="G1" s="215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26" t="s">
        <v>450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451</v>
      </c>
      <c r="B5" s="127"/>
      <c r="C5" s="127"/>
      <c r="D5" s="127"/>
      <c r="E5" s="127"/>
      <c r="F5" s="127"/>
      <c r="G5" s="128"/>
    </row>
    <row r="6" spans="1:7" x14ac:dyDescent="0.25">
      <c r="A6" s="213" t="s">
        <v>501</v>
      </c>
      <c r="B6" s="34">
        <v>2022</v>
      </c>
      <c r="C6" s="213">
        <f>+B6+1</f>
        <v>2023</v>
      </c>
      <c r="D6" s="213">
        <f>+C6+1</f>
        <v>2024</v>
      </c>
      <c r="E6" s="213">
        <f>+D6+1</f>
        <v>2025</v>
      </c>
      <c r="F6" s="213">
        <f>+E6+1</f>
        <v>2026</v>
      </c>
      <c r="G6" s="213">
        <f>+F6+1</f>
        <v>2027</v>
      </c>
    </row>
    <row r="7" spans="1:7" ht="83.25" customHeight="1" x14ac:dyDescent="0.25">
      <c r="A7" s="214"/>
      <c r="B7" s="68" t="s">
        <v>565</v>
      </c>
      <c r="C7" s="214"/>
      <c r="D7" s="214"/>
      <c r="E7" s="214"/>
      <c r="F7" s="214"/>
      <c r="G7" s="214"/>
    </row>
    <row r="8" spans="1:7" ht="30" x14ac:dyDescent="0.25">
      <c r="A8" s="69" t="s">
        <v>508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61" t="s">
        <v>236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237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238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566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240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241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567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568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569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261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570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509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571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572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573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287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288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510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291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574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293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482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295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575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6" t="s">
        <v>484</v>
      </c>
      <c r="B1" s="216"/>
      <c r="C1" s="216"/>
      <c r="D1" s="216"/>
      <c r="E1" s="216"/>
      <c r="F1" s="216"/>
      <c r="G1" s="216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485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451</v>
      </c>
      <c r="B5" s="109"/>
      <c r="C5" s="109"/>
      <c r="D5" s="109"/>
      <c r="E5" s="109"/>
      <c r="F5" s="109"/>
      <c r="G5" s="110"/>
    </row>
    <row r="6" spans="1:7" x14ac:dyDescent="0.25">
      <c r="A6" s="217" t="s">
        <v>576</v>
      </c>
      <c r="B6" s="34">
        <v>2022</v>
      </c>
      <c r="C6" s="213">
        <f>+B6+1</f>
        <v>2023</v>
      </c>
      <c r="D6" s="213">
        <f>+C6+1</f>
        <v>2024</v>
      </c>
      <c r="E6" s="213">
        <f>+D6+1</f>
        <v>2025</v>
      </c>
      <c r="F6" s="213">
        <f>+E6+1</f>
        <v>2026</v>
      </c>
      <c r="G6" s="213">
        <f>+F6+1</f>
        <v>2027</v>
      </c>
    </row>
    <row r="7" spans="1:7" ht="57.75" customHeight="1" x14ac:dyDescent="0.25">
      <c r="A7" s="218"/>
      <c r="B7" s="35" t="s">
        <v>565</v>
      </c>
      <c r="C7" s="214"/>
      <c r="D7" s="214"/>
      <c r="E7" s="214"/>
      <c r="F7" s="214"/>
      <c r="G7" s="214"/>
    </row>
    <row r="8" spans="1:7" x14ac:dyDescent="0.25">
      <c r="A8" s="25" t="s">
        <v>486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6" t="s">
        <v>577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578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489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490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579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492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493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494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495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577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578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489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490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579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492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493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497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495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498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6" t="s">
        <v>499</v>
      </c>
      <c r="B1" s="216"/>
      <c r="C1" s="216"/>
      <c r="D1" s="216"/>
      <c r="E1" s="216"/>
      <c r="F1" s="216"/>
      <c r="G1" s="216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500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20" t="s">
        <v>501</v>
      </c>
      <c r="B5" s="221">
        <v>2017</v>
      </c>
      <c r="C5" s="221">
        <f>+B5+1</f>
        <v>2018</v>
      </c>
      <c r="D5" s="221">
        <f>+C5+1</f>
        <v>2019</v>
      </c>
      <c r="E5" s="221">
        <f>+D5+1</f>
        <v>2020</v>
      </c>
      <c r="F5" s="221">
        <f>+E5+1</f>
        <v>2021</v>
      </c>
      <c r="G5" s="34">
        <f>+F5+1</f>
        <v>2022</v>
      </c>
    </row>
    <row r="6" spans="1:7" ht="32.25" x14ac:dyDescent="0.25">
      <c r="A6" s="197"/>
      <c r="B6" s="222"/>
      <c r="C6" s="222"/>
      <c r="D6" s="222"/>
      <c r="E6" s="222"/>
      <c r="F6" s="222"/>
      <c r="G6" s="35" t="s">
        <v>580</v>
      </c>
    </row>
    <row r="7" spans="1:7" x14ac:dyDescent="0.25">
      <c r="A7" s="60" t="s">
        <v>508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61" t="s">
        <v>581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582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462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463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583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584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466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467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585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469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586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587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509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588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589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476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477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590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510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291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511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293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482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591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219" t="s">
        <v>592</v>
      </c>
      <c r="B39" s="219"/>
      <c r="C39" s="219"/>
      <c r="D39" s="219"/>
      <c r="E39" s="219"/>
      <c r="F39" s="219"/>
      <c r="G39" s="219"/>
    </row>
    <row r="40" spans="1:7" x14ac:dyDescent="0.25">
      <c r="A40" s="219" t="s">
        <v>593</v>
      </c>
      <c r="B40" s="219"/>
      <c r="C40" s="219"/>
      <c r="D40" s="219"/>
      <c r="E40" s="219"/>
      <c r="F40" s="219"/>
      <c r="G40" s="21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6" t="s">
        <v>514</v>
      </c>
      <c r="B1" s="216"/>
      <c r="C1" s="216"/>
      <c r="D1" s="216"/>
      <c r="E1" s="216"/>
      <c r="F1" s="216"/>
      <c r="G1" s="216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515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23" t="s">
        <v>576</v>
      </c>
      <c r="B5" s="221">
        <v>2017</v>
      </c>
      <c r="C5" s="221">
        <f>+B5+1</f>
        <v>2018</v>
      </c>
      <c r="D5" s="221">
        <f>+C5+1</f>
        <v>2019</v>
      </c>
      <c r="E5" s="221">
        <f>+D5+1</f>
        <v>2020</v>
      </c>
      <c r="F5" s="221">
        <f>+E5+1</f>
        <v>2021</v>
      </c>
      <c r="G5" s="34">
        <v>2022</v>
      </c>
    </row>
    <row r="6" spans="1:7" ht="48.75" customHeight="1" x14ac:dyDescent="0.25">
      <c r="A6" s="224"/>
      <c r="B6" s="222"/>
      <c r="C6" s="222"/>
      <c r="D6" s="222"/>
      <c r="E6" s="222"/>
      <c r="F6" s="222"/>
      <c r="G6" s="35" t="s">
        <v>594</v>
      </c>
    </row>
    <row r="7" spans="1:7" x14ac:dyDescent="0.25">
      <c r="A7" s="25" t="s">
        <v>486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6" t="s">
        <v>577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578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489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490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579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492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493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494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577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578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489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490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579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492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493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497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495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595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219" t="s">
        <v>592</v>
      </c>
      <c r="B32" s="219"/>
      <c r="C32" s="219"/>
      <c r="D32" s="219"/>
      <c r="E32" s="219"/>
      <c r="F32" s="219"/>
      <c r="G32" s="219"/>
    </row>
    <row r="33" spans="1:7" x14ac:dyDescent="0.25">
      <c r="A33" s="219" t="s">
        <v>593</v>
      </c>
      <c r="B33" s="219"/>
      <c r="C33" s="219"/>
      <c r="D33" s="219"/>
      <c r="E33" s="219"/>
      <c r="F33" s="219"/>
      <c r="G33" s="21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225" t="s">
        <v>518</v>
      </c>
      <c r="B1" s="225"/>
      <c r="C1" s="225"/>
      <c r="D1" s="225"/>
      <c r="E1" s="225"/>
      <c r="F1" s="225"/>
    </row>
    <row r="2" spans="1:6" ht="20.100000000000001" customHeight="1" x14ac:dyDescent="0.25">
      <c r="A2" s="105" t="str">
        <f>'Formato 1'!A2</f>
        <v>SISTEMA DE AGUA POTABLE Y ALCANTARILLADO MUNICIPAL DE VALLE DE SANTIAGO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519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520</v>
      </c>
      <c r="C4" s="116" t="s">
        <v>521</v>
      </c>
      <c r="D4" s="116" t="s">
        <v>522</v>
      </c>
      <c r="E4" s="116" t="s">
        <v>523</v>
      </c>
      <c r="F4" s="116" t="s">
        <v>524</v>
      </c>
    </row>
    <row r="5" spans="1:6" ht="12.75" customHeight="1" x14ac:dyDescent="0.25">
      <c r="A5" s="17" t="s">
        <v>525</v>
      </c>
      <c r="B5" s="51"/>
      <c r="C5" s="51"/>
      <c r="D5" s="51"/>
      <c r="E5" s="51"/>
      <c r="F5" s="51"/>
    </row>
    <row r="6" spans="1:6" ht="30" x14ac:dyDescent="0.25">
      <c r="A6" s="57" t="s">
        <v>526</v>
      </c>
      <c r="B6" s="58"/>
      <c r="C6" s="58"/>
      <c r="D6" s="58"/>
      <c r="E6" s="58"/>
      <c r="F6" s="58"/>
    </row>
    <row r="7" spans="1:6" ht="15" x14ac:dyDescent="0.25">
      <c r="A7" s="57" t="s">
        <v>527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7" t="s">
        <v>528</v>
      </c>
      <c r="B9" s="43"/>
      <c r="C9" s="43"/>
      <c r="D9" s="43"/>
      <c r="E9" s="43"/>
      <c r="F9" s="43"/>
    </row>
    <row r="10" spans="1:6" ht="15" x14ac:dyDescent="0.25">
      <c r="A10" s="57" t="s">
        <v>529</v>
      </c>
      <c r="B10" s="58"/>
      <c r="C10" s="58"/>
      <c r="D10" s="58"/>
      <c r="E10" s="58"/>
      <c r="F10" s="58"/>
    </row>
    <row r="11" spans="1:6" ht="15" x14ac:dyDescent="0.25">
      <c r="A11" s="78" t="s">
        <v>530</v>
      </c>
      <c r="B11" s="58"/>
      <c r="C11" s="58"/>
      <c r="D11" s="58"/>
      <c r="E11" s="58"/>
      <c r="F11" s="58"/>
    </row>
    <row r="12" spans="1:6" ht="15" x14ac:dyDescent="0.25">
      <c r="A12" s="78" t="s">
        <v>531</v>
      </c>
      <c r="B12" s="58"/>
      <c r="C12" s="58"/>
      <c r="D12" s="58"/>
      <c r="E12" s="58"/>
      <c r="F12" s="58"/>
    </row>
    <row r="13" spans="1:6" ht="15" x14ac:dyDescent="0.25">
      <c r="A13" s="78" t="s">
        <v>532</v>
      </c>
      <c r="B13" s="58"/>
      <c r="C13" s="58"/>
      <c r="D13" s="58"/>
      <c r="E13" s="58"/>
      <c r="F13" s="58"/>
    </row>
    <row r="14" spans="1:6" ht="15" x14ac:dyDescent="0.25">
      <c r="A14" s="57" t="s">
        <v>533</v>
      </c>
      <c r="B14" s="58"/>
      <c r="C14" s="58"/>
      <c r="D14" s="58"/>
      <c r="E14" s="58"/>
      <c r="F14" s="58"/>
    </row>
    <row r="15" spans="1:6" ht="15" x14ac:dyDescent="0.25">
      <c r="A15" s="78" t="s">
        <v>530</v>
      </c>
      <c r="B15" s="58"/>
      <c r="C15" s="58"/>
      <c r="D15" s="58"/>
      <c r="E15" s="58"/>
      <c r="F15" s="58"/>
    </row>
    <row r="16" spans="1:6" ht="15" x14ac:dyDescent="0.25">
      <c r="A16" s="78" t="s">
        <v>531</v>
      </c>
      <c r="B16" s="58"/>
      <c r="C16" s="58"/>
      <c r="D16" s="58"/>
      <c r="E16" s="58"/>
      <c r="F16" s="58"/>
    </row>
    <row r="17" spans="1:6" ht="15" x14ac:dyDescent="0.25">
      <c r="A17" s="78" t="s">
        <v>532</v>
      </c>
      <c r="B17" s="58"/>
      <c r="C17" s="58"/>
      <c r="D17" s="58"/>
      <c r="E17" s="58"/>
      <c r="F17" s="58"/>
    </row>
    <row r="18" spans="1:6" ht="15" x14ac:dyDescent="0.25">
      <c r="A18" s="57" t="s">
        <v>534</v>
      </c>
      <c r="B18" s="117"/>
      <c r="C18" s="58"/>
      <c r="D18" s="58"/>
      <c r="E18" s="58"/>
      <c r="F18" s="58"/>
    </row>
    <row r="19" spans="1:6" ht="15" x14ac:dyDescent="0.25">
      <c r="A19" s="57" t="s">
        <v>535</v>
      </c>
      <c r="B19" s="58"/>
      <c r="C19" s="58"/>
      <c r="D19" s="58"/>
      <c r="E19" s="58"/>
      <c r="F19" s="58"/>
    </row>
    <row r="20" spans="1:6" ht="30" x14ac:dyDescent="0.25">
      <c r="A20" s="57" t="s">
        <v>536</v>
      </c>
      <c r="B20" s="118"/>
      <c r="C20" s="118"/>
      <c r="D20" s="118"/>
      <c r="E20" s="118"/>
      <c r="F20" s="118"/>
    </row>
    <row r="21" spans="1:6" ht="30" x14ac:dyDescent="0.25">
      <c r="A21" s="57" t="s">
        <v>537</v>
      </c>
      <c r="B21" s="118"/>
      <c r="C21" s="118"/>
      <c r="D21" s="118"/>
      <c r="E21" s="118"/>
      <c r="F21" s="118"/>
    </row>
    <row r="22" spans="1:6" ht="30" x14ac:dyDescent="0.25">
      <c r="A22" s="57" t="s">
        <v>538</v>
      </c>
      <c r="B22" s="118"/>
      <c r="C22" s="118"/>
      <c r="D22" s="118"/>
      <c r="E22" s="118"/>
      <c r="F22" s="118"/>
    </row>
    <row r="23" spans="1:6" ht="15" x14ac:dyDescent="0.25">
      <c r="A23" s="57" t="s">
        <v>539</v>
      </c>
      <c r="B23" s="118"/>
      <c r="C23" s="118"/>
      <c r="D23" s="118"/>
      <c r="E23" s="118"/>
      <c r="F23" s="118"/>
    </row>
    <row r="24" spans="1:6" ht="15" x14ac:dyDescent="0.25">
      <c r="A24" s="57" t="s">
        <v>540</v>
      </c>
      <c r="B24" s="119"/>
      <c r="C24" s="58"/>
      <c r="D24" s="58"/>
      <c r="E24" s="58"/>
      <c r="F24" s="58"/>
    </row>
    <row r="25" spans="1:6" ht="15" x14ac:dyDescent="0.25">
      <c r="A25" s="57" t="s">
        <v>541</v>
      </c>
      <c r="B25" s="119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7" t="s">
        <v>542</v>
      </c>
      <c r="B27" s="43"/>
      <c r="C27" s="43"/>
      <c r="D27" s="43"/>
      <c r="E27" s="43"/>
      <c r="F27" s="43"/>
    </row>
    <row r="28" spans="1:6" ht="15" x14ac:dyDescent="0.25">
      <c r="A28" s="57" t="s">
        <v>543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7" t="s">
        <v>544</v>
      </c>
      <c r="B30" s="43"/>
      <c r="C30" s="43"/>
      <c r="D30" s="43"/>
      <c r="E30" s="43"/>
      <c r="F30" s="43"/>
    </row>
    <row r="31" spans="1:6" ht="15" x14ac:dyDescent="0.25">
      <c r="A31" s="57" t="s">
        <v>529</v>
      </c>
      <c r="B31" s="58"/>
      <c r="C31" s="58"/>
      <c r="D31" s="58"/>
      <c r="E31" s="58"/>
      <c r="F31" s="58"/>
    </row>
    <row r="32" spans="1:6" ht="15" x14ac:dyDescent="0.25">
      <c r="A32" s="57" t="s">
        <v>533</v>
      </c>
      <c r="B32" s="58"/>
      <c r="C32" s="58"/>
      <c r="D32" s="58"/>
      <c r="E32" s="58"/>
      <c r="F32" s="58"/>
    </row>
    <row r="33" spans="1:6" ht="15" x14ac:dyDescent="0.25">
      <c r="A33" s="57" t="s">
        <v>545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7" t="s">
        <v>546</v>
      </c>
      <c r="B35" s="43"/>
      <c r="C35" s="43"/>
      <c r="D35" s="43"/>
      <c r="E35" s="43"/>
      <c r="F35" s="43"/>
    </row>
    <row r="36" spans="1:6" ht="15" x14ac:dyDescent="0.25">
      <c r="A36" s="57" t="s">
        <v>547</v>
      </c>
      <c r="B36" s="58"/>
      <c r="C36" s="58"/>
      <c r="D36" s="58"/>
      <c r="E36" s="58"/>
      <c r="F36" s="58"/>
    </row>
    <row r="37" spans="1:6" ht="15" x14ac:dyDescent="0.25">
      <c r="A37" s="57" t="s">
        <v>548</v>
      </c>
      <c r="B37" s="58"/>
      <c r="C37" s="58"/>
      <c r="D37" s="58"/>
      <c r="E37" s="58"/>
      <c r="F37" s="58"/>
    </row>
    <row r="38" spans="1:6" ht="15" x14ac:dyDescent="0.25">
      <c r="A38" s="57" t="s">
        <v>549</v>
      </c>
      <c r="B38" s="119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7" t="s">
        <v>550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7" t="s">
        <v>551</v>
      </c>
      <c r="B42" s="43"/>
      <c r="C42" s="43"/>
      <c r="D42" s="43"/>
      <c r="E42" s="43"/>
      <c r="F42" s="43"/>
    </row>
    <row r="43" spans="1:6" ht="15" x14ac:dyDescent="0.25">
      <c r="A43" s="57" t="s">
        <v>552</v>
      </c>
      <c r="B43" s="58"/>
      <c r="C43" s="58"/>
      <c r="D43" s="58"/>
      <c r="E43" s="58"/>
      <c r="F43" s="58"/>
    </row>
    <row r="44" spans="1:6" ht="15" x14ac:dyDescent="0.25">
      <c r="A44" s="57" t="s">
        <v>553</v>
      </c>
      <c r="B44" s="58"/>
      <c r="C44" s="58"/>
      <c r="D44" s="58"/>
      <c r="E44" s="58"/>
      <c r="F44" s="58"/>
    </row>
    <row r="45" spans="1:6" ht="15" x14ac:dyDescent="0.25">
      <c r="A45" s="57" t="s">
        <v>554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7" t="s">
        <v>555</v>
      </c>
      <c r="B47" s="43"/>
      <c r="C47" s="43"/>
      <c r="D47" s="43"/>
      <c r="E47" s="43"/>
      <c r="F47" s="43"/>
    </row>
    <row r="48" spans="1:6" ht="15" x14ac:dyDescent="0.25">
      <c r="A48" s="57" t="s">
        <v>553</v>
      </c>
      <c r="B48" s="118"/>
      <c r="C48" s="118"/>
      <c r="D48" s="118"/>
      <c r="E48" s="118"/>
      <c r="F48" s="118"/>
    </row>
    <row r="49" spans="1:6" ht="15" x14ac:dyDescent="0.25">
      <c r="A49" s="57" t="s">
        <v>554</v>
      </c>
      <c r="B49" s="118"/>
      <c r="C49" s="118"/>
      <c r="D49" s="118"/>
      <c r="E49" s="118"/>
      <c r="F49" s="118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7" t="s">
        <v>556</v>
      </c>
      <c r="B51" s="43"/>
      <c r="C51" s="43"/>
      <c r="D51" s="43"/>
      <c r="E51" s="43"/>
      <c r="F51" s="43"/>
    </row>
    <row r="52" spans="1:6" ht="15" x14ac:dyDescent="0.25">
      <c r="A52" s="57" t="s">
        <v>553</v>
      </c>
      <c r="B52" s="58"/>
      <c r="C52" s="58"/>
      <c r="D52" s="58"/>
      <c r="E52" s="58"/>
      <c r="F52" s="58"/>
    </row>
    <row r="53" spans="1:6" ht="15" x14ac:dyDescent="0.25">
      <c r="A53" s="57" t="s">
        <v>554</v>
      </c>
      <c r="B53" s="58"/>
      <c r="C53" s="58"/>
      <c r="D53" s="58"/>
      <c r="E53" s="58"/>
      <c r="F53" s="58"/>
    </row>
    <row r="54" spans="1:6" ht="15" x14ac:dyDescent="0.25">
      <c r="A54" s="57" t="s">
        <v>557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7" t="s">
        <v>558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553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554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7" t="s">
        <v>559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560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561</v>
      </c>
      <c r="B62" s="119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7" t="s">
        <v>562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563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564</v>
      </c>
      <c r="B66" s="58"/>
      <c r="C66" s="58"/>
      <c r="D66" s="58"/>
      <c r="E66" s="58"/>
      <c r="F66" s="58"/>
    </row>
    <row r="67" spans="1:6" ht="20.100000000000001" customHeight="1" x14ac:dyDescent="0.25">
      <c r="A67" s="115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2025-07-16T18:56:41Z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