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8_{7126E16F-8111-4642-A088-BB42BCA7E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5" i="1"/>
  <c r="G9" i="1"/>
  <c r="K38" i="1" l="1"/>
  <c r="J38" i="1"/>
  <c r="I38" i="1"/>
  <c r="H38" i="1"/>
  <c r="G38" i="1"/>
  <c r="K30" i="1"/>
  <c r="J30" i="1"/>
  <c r="I30" i="1"/>
  <c r="H30" i="1"/>
  <c r="G30" i="1"/>
  <c r="M38" i="1" l="1"/>
  <c r="M35" i="1"/>
  <c r="M30" i="1"/>
  <c r="M9" i="1"/>
  <c r="K40" i="1"/>
  <c r="I40" i="1"/>
  <c r="H40" i="1"/>
  <c r="J40" i="1"/>
  <c r="G40" i="1"/>
  <c r="L38" i="1"/>
  <c r="L35" i="1"/>
  <c r="L30" i="1"/>
  <c r="L9" i="1"/>
  <c r="L40" i="1" l="1"/>
  <c r="M40" i="1"/>
</calcChain>
</file>

<file path=xl/sharedStrings.xml><?xml version="1.0" encoding="utf-8"?>
<sst xmlns="http://schemas.openxmlformats.org/spreadsheetml/2006/main" count="52" uniqueCount="41">
  <si>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</si>
  <si>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</si>
  <si>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</si>
  <si>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</si>
  <si>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</si>
  <si>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</si>
  <si>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</si>
  <si>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</si>
  <si>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</si>
  <si>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</si>
  <si>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</si>
  <si>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</si>
  <si>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</si>
  <si>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</si>
  <si>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</si>
  <si>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</si>
  <si>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</si>
  <si>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</si>
  <si>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</si>
  <si>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</si>
  <si>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</si>
  <si>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</si>
  <si>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VEHICULOS Y EQUIPO TERRESTRE</t>
  </si>
  <si>
    <t>MAQUINARIA Y EQUIPO INDUSTRIAL</t>
  </si>
  <si>
    <t>B0002</t>
  </si>
  <si>
    <t>CARROCERIAS Y REMOLQUES</t>
  </si>
  <si>
    <t>E0001</t>
  </si>
  <si>
    <t>EQUIPO DE COMPUTO Y DE TECNOLOGIAS DE LA INFORMAC</t>
  </si>
  <si>
    <t>E0002</t>
  </si>
  <si>
    <t>MUEBLES DE OFICINA Y ESTANTERIA</t>
  </si>
  <si>
    <t>OTROS EQUIPOS</t>
  </si>
  <si>
    <t>E0003</t>
  </si>
  <si>
    <t>SOFTWARE</t>
  </si>
  <si>
    <t>F0001</t>
  </si>
  <si>
    <t>CAMARAS FOTOGRAFICAS Y DE VIDEO</t>
  </si>
  <si>
    <t>P0001</t>
  </si>
  <si>
    <t>EQUIPO DE COMUNICACION Y TELECOMUNICACION</t>
  </si>
  <si>
    <t>P0003</t>
  </si>
  <si>
    <t>POZOS</t>
  </si>
  <si>
    <t>ESTU, FORM Y EVA D PROYE PRODU NO INCL EN CONCEP A</t>
  </si>
  <si>
    <t>Sistema de Agua Potable y Alcantarillado Municipal de Valle de Santiago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</si>
</sst>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2"/>
  <sheetViews>
    <sheetView tabSelected="1" workbookViewId="0">
      <selection activeCell="F55" sqref="F5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/>
      <c r="E9" s="28">
        <v>5410</v>
      </c>
      <c r="F9" s="29" t="s">
        <v>22</v>
      </c>
      <c r="G9" s="32">
        <f>+H9</f>
        <v>430000</v>
      </c>
      <c r="H9" s="33">
        <v>430000</v>
      </c>
      <c r="I9" s="33">
        <v>430000</v>
      </c>
      <c r="J9" s="33">
        <v>381950.85</v>
      </c>
      <c r="K9" s="33">
        <v>381950.85</v>
      </c>
      <c r="L9" s="34">
        <f>IFERROR(K9/H9,0)</f>
        <v>0.88825779069767441</v>
      </c>
      <c r="M9" s="35">
        <f>IFERROR(K9/I9,0)</f>
        <v>0.88825779069767441</v>
      </c>
    </row>
    <row r="10" spans="2:13" x14ac:dyDescent="0.2">
      <c r="B10" s="4"/>
      <c r="C10" s="5"/>
      <c r="D10" s="31"/>
      <c r="E10" s="28">
        <v>5620</v>
      </c>
      <c r="F10" s="29" t="s">
        <v>23</v>
      </c>
      <c r="G10" s="32">
        <f>+H10</f>
        <v>60000</v>
      </c>
      <c r="H10" s="33">
        <v>60000</v>
      </c>
      <c r="I10" s="33">
        <v>60000</v>
      </c>
      <c r="J10" s="33">
        <v>8950</v>
      </c>
      <c r="K10" s="33">
        <v>8950</v>
      </c>
      <c r="L10" s="34">
        <f>IFERROR(K10/H10,0)</f>
        <v>0.14916666666666667</v>
      </c>
      <c r="M10" s="35">
        <f>IFERROR(K10/I10,0)</f>
        <v>0.14916666666666667</v>
      </c>
    </row>
    <row r="11" spans="2:13" x14ac:dyDescent="0.2">
      <c r="B11" s="4" t="s">
        <v>24</v>
      </c>
      <c r="C11" s="5"/>
      <c r="D11" s="31"/>
      <c r="E11" s="28">
        <v>5410</v>
      </c>
      <c r="F11" s="29" t="s">
        <v>22</v>
      </c>
      <c r="G11" s="32">
        <f>+H11</f>
        <v>440000</v>
      </c>
      <c r="H11" s="33">
        <v>440000</v>
      </c>
      <c r="I11" s="33">
        <v>440000</v>
      </c>
      <c r="J11" s="33">
        <v>183448.28</v>
      </c>
      <c r="K11" s="33">
        <v>183448.28</v>
      </c>
      <c r="L11" s="34">
        <f>IFERROR(K11/H11,0)</f>
        <v>0.4169279090909091</v>
      </c>
      <c r="M11" s="35">
        <f>IFERROR(K11/I11,0)</f>
        <v>0.4169279090909091</v>
      </c>
    </row>
    <row r="12" spans="2:13" x14ac:dyDescent="0.2">
      <c r="B12" s="4"/>
      <c r="C12" s="5"/>
      <c r="D12" s="31"/>
      <c r="E12" s="28">
        <v>5420</v>
      </c>
      <c r="F12" s="29" t="s">
        <v>25</v>
      </c>
      <c r="G12" s="32">
        <f>+H12</f>
        <v>60000</v>
      </c>
      <c r="H12" s="33">
        <v>60000</v>
      </c>
      <c r="I12" s="33">
        <v>60000</v>
      </c>
      <c r="J12" s="33">
        <v>38900</v>
      </c>
      <c r="K12" s="33">
        <v>38900</v>
      </c>
      <c r="L12" s="34">
        <f>IFERROR(K12/H12,0)</f>
        <v>0.64833333333333332</v>
      </c>
      <c r="M12" s="35">
        <f>IFERROR(K12/I12,0)</f>
        <v>0.64833333333333332</v>
      </c>
    </row>
    <row r="13" spans="2:13" x14ac:dyDescent="0.2">
      <c r="B13" s="4"/>
      <c r="C13" s="5"/>
      <c r="D13" s="31"/>
      <c r="E13" s="28">
        <v>5620</v>
      </c>
      <c r="F13" s="29" t="s">
        <v>23</v>
      </c>
      <c r="G13" s="32">
        <f>+H13</f>
        <v>1411077.69</v>
      </c>
      <c r="H13" s="33">
        <v>1411077.69</v>
      </c>
      <c r="I13" s="33">
        <v>1411077.69</v>
      </c>
      <c r="J13" s="33">
        <v>446400</v>
      </c>
      <c r="K13" s="33">
        <v>446400</v>
      </c>
      <c r="L13" s="34">
        <f>IFERROR(K13/H13,0)</f>
        <v>0.31635394929955984</v>
      </c>
      <c r="M13" s="35">
        <f>IFERROR(K13/I13,0)</f>
        <v>0.31635394929955984</v>
      </c>
    </row>
    <row r="14" spans="2:13" ht="22.5" x14ac:dyDescent="0.2">
      <c r="B14" s="4" t="s">
        <v>26</v>
      </c>
      <c r="C14" s="5"/>
      <c r="D14" s="31"/>
      <c r="E14" s="28">
        <v>5150</v>
      </c>
      <c r="F14" s="29" t="s">
        <v>27</v>
      </c>
      <c r="G14" s="32">
        <f>+H14</f>
        <v>22446.71</v>
      </c>
      <c r="H14" s="33">
        <v>22446.71</v>
      </c>
      <c r="I14" s="33">
        <v>22446.71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 t="s">
        <v>28</v>
      </c>
      <c r="C15" s="5"/>
      <c r="D15" s="31"/>
      <c r="E15" s="28">
        <v>5110</v>
      </c>
      <c r="F15" s="29" t="s">
        <v>29</v>
      </c>
      <c r="G15" s="32">
        <f>+H15</f>
        <v>444772</v>
      </c>
      <c r="H15" s="33">
        <v>444772</v>
      </c>
      <c r="I15" s="33">
        <v>444772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ht="22.5" x14ac:dyDescent="0.2">
      <c r="B16" s="4"/>
      <c r="C16" s="5"/>
      <c r="D16" s="31"/>
      <c r="E16" s="28">
        <v>5150</v>
      </c>
      <c r="F16" s="29" t="s">
        <v>27</v>
      </c>
      <c r="G16" s="32">
        <f>+H16</f>
        <v>265000</v>
      </c>
      <c r="H16" s="33">
        <v>265000</v>
      </c>
      <c r="I16" s="33">
        <v>265000</v>
      </c>
      <c r="J16" s="33">
        <v>84922.29</v>
      </c>
      <c r="K16" s="33">
        <v>84922.29</v>
      </c>
      <c r="L16" s="34">
        <f>IFERROR(K16/H16,0)</f>
        <v>0.32046147169811318</v>
      </c>
      <c r="M16" s="35">
        <f>IFERROR(K16/I16,0)</f>
        <v>0.32046147169811318</v>
      </c>
    </row>
    <row r="17" spans="2:13" x14ac:dyDescent="0.2">
      <c r="B17" s="4"/>
      <c r="C17" s="5"/>
      <c r="D17" s="31"/>
      <c r="E17" s="28">
        <v>5690</v>
      </c>
      <c r="F17" s="29" t="s">
        <v>30</v>
      </c>
      <c r="G17" s="32">
        <f>+H17</f>
        <v>319000</v>
      </c>
      <c r="H17" s="33">
        <v>319000</v>
      </c>
      <c r="I17" s="33">
        <v>319000</v>
      </c>
      <c r="J17" s="33">
        <v>39434.639999999999</v>
      </c>
      <c r="K17" s="33">
        <v>39434.639999999999</v>
      </c>
      <c r="L17" s="34">
        <f>IFERROR(K17/H17,0)</f>
        <v>0.12361956112852665</v>
      </c>
      <c r="M17" s="35">
        <f>IFERROR(K17/I17,0)</f>
        <v>0.12361956112852665</v>
      </c>
    </row>
    <row r="18" spans="2:13" x14ac:dyDescent="0.2">
      <c r="B18" s="4" t="s">
        <v>31</v>
      </c>
      <c r="C18" s="5"/>
      <c r="D18" s="31"/>
      <c r="E18" s="28">
        <v>5110</v>
      </c>
      <c r="F18" s="29" t="s">
        <v>29</v>
      </c>
      <c r="G18" s="32">
        <f>+H18</f>
        <v>15675</v>
      </c>
      <c r="H18" s="33">
        <v>15675</v>
      </c>
      <c r="I18" s="33">
        <v>15675</v>
      </c>
      <c r="J18" s="33">
        <v>15300</v>
      </c>
      <c r="K18" s="33">
        <v>15300</v>
      </c>
      <c r="L18" s="34">
        <f>IFERROR(K18/H18,0)</f>
        <v>0.97607655502392343</v>
      </c>
      <c r="M18" s="35">
        <f>IFERROR(K18/I18,0)</f>
        <v>0.97607655502392343</v>
      </c>
    </row>
    <row r="19" spans="2:13" ht="22.5" x14ac:dyDescent="0.2">
      <c r="B19" s="4"/>
      <c r="C19" s="5"/>
      <c r="D19" s="31"/>
      <c r="E19" s="28">
        <v>5150</v>
      </c>
      <c r="F19" s="29" t="s">
        <v>27</v>
      </c>
      <c r="G19" s="32">
        <f>+H19</f>
        <v>227999.98</v>
      </c>
      <c r="H19" s="33">
        <v>227999.98</v>
      </c>
      <c r="I19" s="33">
        <v>227999.98</v>
      </c>
      <c r="J19" s="33">
        <v>70941</v>
      </c>
      <c r="K19" s="33">
        <v>70941</v>
      </c>
      <c r="L19" s="34">
        <f>IFERROR(K19/H19,0)</f>
        <v>0.31114476413550562</v>
      </c>
      <c r="M19" s="35">
        <f>IFERROR(K19/I19,0)</f>
        <v>0.31114476413550562</v>
      </c>
    </row>
    <row r="20" spans="2:13" x14ac:dyDescent="0.2">
      <c r="B20" s="4"/>
      <c r="C20" s="5"/>
      <c r="D20" s="31"/>
      <c r="E20" s="28">
        <v>5690</v>
      </c>
      <c r="F20" s="29" t="s">
        <v>30</v>
      </c>
      <c r="G20" s="32">
        <f>+H20</f>
        <v>12000</v>
      </c>
      <c r="H20" s="33">
        <v>12000</v>
      </c>
      <c r="I20" s="33">
        <v>12000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/>
      <c r="C21" s="5"/>
      <c r="D21" s="31"/>
      <c r="E21" s="28">
        <v>5910</v>
      </c>
      <c r="F21" s="29" t="s">
        <v>32</v>
      </c>
      <c r="G21" s="32">
        <f>+H21</f>
        <v>150000</v>
      </c>
      <c r="H21" s="33">
        <v>150000</v>
      </c>
      <c r="I21" s="33">
        <v>150000</v>
      </c>
      <c r="J21" s="33">
        <v>0</v>
      </c>
      <c r="K21" s="33">
        <v>0</v>
      </c>
      <c r="L21" s="34">
        <f>IFERROR(K21/H21,0)</f>
        <v>0</v>
      </c>
      <c r="M21" s="35">
        <f>IFERROR(K21/I21,0)</f>
        <v>0</v>
      </c>
    </row>
    <row r="22" spans="2:13" ht="22.5" x14ac:dyDescent="0.2">
      <c r="B22" s="4" t="s">
        <v>33</v>
      </c>
      <c r="C22" s="5"/>
      <c r="D22" s="31"/>
      <c r="E22" s="28">
        <v>5150</v>
      </c>
      <c r="F22" s="29" t="s">
        <v>27</v>
      </c>
      <c r="G22" s="32">
        <f>+H22</f>
        <v>5941.91</v>
      </c>
      <c r="H22" s="33">
        <v>5941.91</v>
      </c>
      <c r="I22" s="33">
        <v>5941.91</v>
      </c>
      <c r="J22" s="33">
        <v>3776.63</v>
      </c>
      <c r="K22" s="33">
        <v>3776.63</v>
      </c>
      <c r="L22" s="34">
        <f>IFERROR(K22/H22,0)</f>
        <v>0.63559192246264251</v>
      </c>
      <c r="M22" s="35">
        <f>IFERROR(K22/I22,0)</f>
        <v>0.63559192246264251</v>
      </c>
    </row>
    <row r="23" spans="2:13" x14ac:dyDescent="0.2">
      <c r="B23" s="4"/>
      <c r="C23" s="5"/>
      <c r="D23" s="31"/>
      <c r="E23" s="28">
        <v>5230</v>
      </c>
      <c r="F23" s="29" t="s">
        <v>34</v>
      </c>
      <c r="G23" s="32">
        <f>+H23</f>
        <v>16123.08</v>
      </c>
      <c r="H23" s="33">
        <v>16123.08</v>
      </c>
      <c r="I23" s="33">
        <v>16123.08</v>
      </c>
      <c r="J23" s="33">
        <v>12068.1</v>
      </c>
      <c r="K23" s="33">
        <v>12068.1</v>
      </c>
      <c r="L23" s="34">
        <f>IFERROR(K23/H23,0)</f>
        <v>0.74849842585907911</v>
      </c>
      <c r="M23" s="35">
        <f>IFERROR(K23/I23,0)</f>
        <v>0.74849842585907911</v>
      </c>
    </row>
    <row r="24" spans="2:13" ht="22.5" x14ac:dyDescent="0.2">
      <c r="B24" s="4" t="s">
        <v>35</v>
      </c>
      <c r="C24" s="5"/>
      <c r="D24" s="31"/>
      <c r="E24" s="28">
        <v>5150</v>
      </c>
      <c r="F24" s="29" t="s">
        <v>27</v>
      </c>
      <c r="G24" s="32">
        <f>+H24</f>
        <v>5000</v>
      </c>
      <c r="H24" s="33">
        <v>5000</v>
      </c>
      <c r="I24" s="33">
        <v>5000</v>
      </c>
      <c r="J24" s="33">
        <v>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x14ac:dyDescent="0.2">
      <c r="B25" s="4"/>
      <c r="C25" s="5"/>
      <c r="D25" s="31"/>
      <c r="E25" s="28">
        <v>5650</v>
      </c>
      <c r="F25" s="29" t="s">
        <v>36</v>
      </c>
      <c r="G25" s="32">
        <f>+H25</f>
        <v>20000</v>
      </c>
      <c r="H25" s="33">
        <v>20000</v>
      </c>
      <c r="I25" s="33">
        <v>20000</v>
      </c>
      <c r="J25" s="33">
        <v>0</v>
      </c>
      <c r="K25" s="33">
        <v>0</v>
      </c>
      <c r="L25" s="34">
        <f>IFERROR(K25/H25,0)</f>
        <v>0</v>
      </c>
      <c r="M25" s="35">
        <f>IFERROR(K25/I25,0)</f>
        <v>0</v>
      </c>
    </row>
    <row r="26" spans="2:13" x14ac:dyDescent="0.2">
      <c r="B26" s="4"/>
      <c r="C26" s="5"/>
      <c r="D26" s="31"/>
      <c r="E26" s="28">
        <v>5910</v>
      </c>
      <c r="F26" s="29" t="s">
        <v>32</v>
      </c>
      <c r="G26" s="32">
        <f>+H26</f>
        <v>70000</v>
      </c>
      <c r="H26" s="33">
        <v>70000</v>
      </c>
      <c r="I26" s="33">
        <v>70000</v>
      </c>
      <c r="J26" s="33">
        <v>0</v>
      </c>
      <c r="K26" s="33">
        <v>0</v>
      </c>
      <c r="L26" s="34">
        <f>IFERROR(K26/H26,0)</f>
        <v>0</v>
      </c>
      <c r="M26" s="35">
        <f>IFERROR(K26/I26,0)</f>
        <v>0</v>
      </c>
    </row>
    <row r="27" spans="2:13" x14ac:dyDescent="0.2">
      <c r="B27" s="4" t="s">
        <v>37</v>
      </c>
      <c r="C27" s="5"/>
      <c r="D27" s="31"/>
      <c r="E27" s="28">
        <v>5690</v>
      </c>
      <c r="F27" s="29" t="s">
        <v>30</v>
      </c>
      <c r="G27" s="32">
        <f>+H27</f>
        <v>247025</v>
      </c>
      <c r="H27" s="33">
        <v>247025</v>
      </c>
      <c r="I27" s="33">
        <v>247025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x14ac:dyDescent="0.2">
      <c r="B28" s="4"/>
      <c r="C28" s="5"/>
      <c r="D28" s="31"/>
      <c r="E28" s="36"/>
      <c r="F28" s="37"/>
      <c r="G28" s="41"/>
      <c r="H28" s="41"/>
      <c r="I28" s="41"/>
      <c r="J28" s="41"/>
      <c r="K28" s="41"/>
      <c r="L28" s="38"/>
      <c r="M28" s="39"/>
    </row>
    <row r="29" spans="2:13" x14ac:dyDescent="0.2">
      <c r="B29" s="4"/>
      <c r="C29" s="5"/>
      <c r="D29" s="26"/>
      <c r="E29" s="40"/>
      <c r="F29" s="26"/>
      <c r="G29" s="26"/>
      <c r="H29" s="26"/>
      <c r="I29" s="26"/>
      <c r="J29" s="26"/>
      <c r="K29" s="26"/>
      <c r="L29" s="26"/>
      <c r="M29" s="27"/>
    </row>
    <row r="30" spans="2:13" ht="13.15" customHeight="1" x14ac:dyDescent="0.2">
      <c r="B30" s="64" t="s">
        <v>14</v>
      </c>
      <c r="C30" s="65"/>
      <c r="D30" s="65"/>
      <c r="E30" s="65"/>
      <c r="F30" s="65"/>
      <c r="G30" s="7">
        <f>SUM(G9:G27)</f>
        <v>4222061.37</v>
      </c>
      <c r="H30" s="7">
        <f>SUM(H9:H27)</f>
        <v>4222061.37</v>
      </c>
      <c r="I30" s="7">
        <f>SUM(I9:I27)</f>
        <v>4222061.37</v>
      </c>
      <c r="J30" s="7">
        <f>SUM(J9:J27)</f>
        <v>1286091.7899999998</v>
      </c>
      <c r="K30" s="7">
        <f>SUM(K9:K27)</f>
        <v>1286091.7899999998</v>
      </c>
      <c r="L30" s="8">
        <f>IFERROR(K30/H30,0)</f>
        <v>0.30461229179148569</v>
      </c>
      <c r="M30" s="9">
        <f>IFERROR(K30/I30,0)</f>
        <v>0.30461229179148569</v>
      </c>
    </row>
    <row r="31" spans="2:13" ht="4.9000000000000004" customHeight="1" x14ac:dyDescent="0.2">
      <c r="B31" s="4"/>
      <c r="C31" s="5"/>
      <c r="D31" s="26"/>
      <c r="E31" s="40"/>
      <c r="F31" s="26"/>
      <c r="G31" s="26"/>
      <c r="H31" s="26"/>
      <c r="I31" s="26"/>
      <c r="J31" s="26"/>
      <c r="K31" s="26"/>
      <c r="L31" s="26"/>
      <c r="M31" s="27"/>
    </row>
    <row r="32" spans="2:13" ht="13.15" customHeight="1" x14ac:dyDescent="0.2">
      <c r="B32" s="66" t="s">
        <v>15</v>
      </c>
      <c r="C32" s="63"/>
      <c r="D32" s="63"/>
      <c r="E32" s="21"/>
      <c r="F32" s="25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24"/>
      <c r="C33" s="63" t="s">
        <v>16</v>
      </c>
      <c r="D33" s="63"/>
      <c r="E33" s="21"/>
      <c r="F33" s="25"/>
      <c r="G33" s="26"/>
      <c r="H33" s="26"/>
      <c r="I33" s="26"/>
      <c r="J33" s="26"/>
      <c r="K33" s="26"/>
      <c r="L33" s="26"/>
      <c r="M33" s="27"/>
    </row>
    <row r="34" spans="2:13" ht="6" customHeight="1" x14ac:dyDescent="0.2">
      <c r="B34" s="42"/>
      <c r="C34" s="43"/>
      <c r="D34" s="43"/>
      <c r="E34" s="36"/>
      <c r="F34" s="43"/>
      <c r="G34" s="26"/>
      <c r="H34" s="26"/>
      <c r="I34" s="26"/>
      <c r="J34" s="26"/>
      <c r="K34" s="26"/>
      <c r="L34" s="26"/>
      <c r="M34" s="27"/>
    </row>
    <row r="35" spans="2:13" ht="22.5" x14ac:dyDescent="0.2">
      <c r="B35" s="4" t="s">
        <v>24</v>
      </c>
      <c r="C35" s="5"/>
      <c r="D35" s="26" t="s">
        <v>38</v>
      </c>
      <c r="E35" s="40">
        <v>6310</v>
      </c>
      <c r="F35" s="26" t="s">
        <v>39</v>
      </c>
      <c r="G35" s="32">
        <f>+H35</f>
        <v>44155.9</v>
      </c>
      <c r="H35" s="33">
        <v>44155.9</v>
      </c>
      <c r="I35" s="33">
        <v>44155.9</v>
      </c>
      <c r="J35" s="33">
        <v>0</v>
      </c>
      <c r="K35" s="33">
        <v>0</v>
      </c>
      <c r="L35" s="34">
        <f>IFERROR(K35/H35,0)</f>
        <v>0</v>
      </c>
      <c r="M35" s="35">
        <f>IFERROR(K35/I35,0)</f>
        <v>0</v>
      </c>
    </row>
    <row r="36" spans="2:13" x14ac:dyDescent="0.2">
      <c r="B36" s="4"/>
      <c r="C36" s="5"/>
      <c r="D36" s="26"/>
      <c r="E36" s="40"/>
      <c r="F36" s="26"/>
      <c r="G36" s="41"/>
      <c r="H36" s="41"/>
      <c r="I36" s="41"/>
      <c r="J36" s="41"/>
      <c r="K36" s="41"/>
      <c r="L36" s="38"/>
      <c r="M36" s="39"/>
    </row>
    <row r="37" spans="2:13" x14ac:dyDescent="0.2">
      <c r="B37" s="44"/>
      <c r="C37" s="45"/>
      <c r="D37" s="46"/>
      <c r="E37" s="47"/>
      <c r="F37" s="46"/>
      <c r="G37" s="46"/>
      <c r="H37" s="46"/>
      <c r="I37" s="46"/>
      <c r="J37" s="46"/>
      <c r="K37" s="46"/>
      <c r="L37" s="46"/>
      <c r="M37" s="48"/>
    </row>
    <row r="38" spans="2:13" x14ac:dyDescent="0.2">
      <c r="B38" s="64" t="s">
        <v>17</v>
      </c>
      <c r="C38" s="65"/>
      <c r="D38" s="65"/>
      <c r="E38" s="65"/>
      <c r="F38" s="65"/>
      <c r="G38" s="7">
        <f>SUM(G35:G35)</f>
        <v>44155.9</v>
      </c>
      <c r="H38" s="7">
        <f>SUM(H35:H35)</f>
        <v>44155.9</v>
      </c>
      <c r="I38" s="7">
        <f>SUM(I35:I35)</f>
        <v>44155.9</v>
      </c>
      <c r="J38" s="7">
        <f>SUM(J35:J35)</f>
        <v>0</v>
      </c>
      <c r="K38" s="7">
        <f>SUM(K35:K35)</f>
        <v>0</v>
      </c>
      <c r="L38" s="8">
        <f>IFERROR(K38/H38,0)</f>
        <v>0</v>
      </c>
      <c r="M38" s="9">
        <f>IFERROR(K38/I38,0)</f>
        <v>0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49" t="s">
        <v>18</v>
      </c>
      <c r="C40" s="50"/>
      <c r="D40" s="50"/>
      <c r="E40" s="50"/>
      <c r="F40" s="50"/>
      <c r="G40" s="10">
        <f>+G30+G38</f>
        <v>4266217.2700000005</v>
      </c>
      <c r="H40" s="10">
        <f>+H30+H38</f>
        <v>4266217.2700000005</v>
      </c>
      <c r="I40" s="10">
        <f>+I30+I38</f>
        <v>4266217.2700000005</v>
      </c>
      <c r="J40" s="10">
        <f>+J30+J38</f>
        <v>1286091.7899999998</v>
      </c>
      <c r="K40" s="10">
        <f>+K30+K38</f>
        <v>1286091.7899999998</v>
      </c>
      <c r="L40" s="11">
        <f>IFERROR(K40/H40,0)</f>
        <v>0.30145951521123526</v>
      </c>
      <c r="M40" s="12">
        <f>IFERROR(K40/I40,0)</f>
        <v>0.30145951521123526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19</v>
      </c>
      <c r="C42" s="17"/>
      <c r="D42" s="18"/>
      <c r="E42" s="19"/>
      <c r="F42" s="18"/>
      <c r="G42" s="18"/>
      <c r="H4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K3:K5"/>
    <mergeCell ref="L3:M3"/>
    <mergeCell ref="L4:L5"/>
    <mergeCell ref="M4:M5"/>
    <mergeCell ref="B6:D6"/>
    <mergeCell ref="J6:K6"/>
    <mergeCell ref="C7:D7"/>
    <mergeCell ref="B30:F30"/>
    <mergeCell ref="B32:D32"/>
    <mergeCell ref="C33:D33"/>
    <mergeCell ref="B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2023-04-27T20:35:45Z</dcterms:modified>
</cp:coreProperties>
</file>