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1ER INFORME TRIMESTRAL 2023\"/>
    </mc:Choice>
  </mc:AlternateContent>
  <xr:revisionPtr revIDLastSave="0" documentId="13_ncr:1_{B2654D09-EF07-4EFB-98B5-99E109C42F3E}" xr6:coauthVersionLast="47" xr6:coauthVersionMax="47" xr10:uidLastSave="{00000000-0000-0000-0000-000000000000}"/>
  <bookViews>
    <workbookView xWindow="2070" yWindow="3030" windowWidth="21600" windowHeight="11385" tabRatio="885" activeTab="3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CFG!$A$3:$G$36</definedName>
    <definedName name="_xlnm._FilterDatabase" localSheetId="0" hidden="1">COG!$A$3:$G$76</definedName>
  </definedNames>
  <calcPr calcId="191029"/>
</workbook>
</file>

<file path=xl/calcChain.xml><?xml version="1.0" encoding="utf-8"?>
<calcChain xmlns="http://schemas.openxmlformats.org/spreadsheetml/2006/main">
  <c r="D14" i="4" l="1"/>
  <c r="G14" i="4" s="1"/>
  <c r="D13" i="4"/>
  <c r="G13" i="4" s="1"/>
  <c r="F41" i="4"/>
  <c r="E41" i="4"/>
  <c r="C41" i="4"/>
  <c r="D40" i="4"/>
  <c r="G40" i="4" s="1"/>
  <c r="D39" i="4"/>
  <c r="G39" i="4" s="1"/>
  <c r="D38" i="4"/>
  <c r="G38" i="4" s="1"/>
  <c r="D37" i="4"/>
  <c r="G37" i="4" s="1"/>
  <c r="D36" i="4"/>
  <c r="G36" i="4" s="1"/>
  <c r="D35" i="4"/>
  <c r="G35" i="4" s="1"/>
  <c r="D34" i="4"/>
  <c r="G34" i="4" s="1"/>
  <c r="B41" i="4"/>
  <c r="F27" i="4"/>
  <c r="E27" i="4"/>
  <c r="D26" i="4"/>
  <c r="G26" i="4" s="1"/>
  <c r="D25" i="4"/>
  <c r="G25" i="4" s="1"/>
  <c r="D24" i="4"/>
  <c r="G24" i="4" s="1"/>
  <c r="D23" i="4"/>
  <c r="G23" i="4" s="1"/>
  <c r="C27" i="4"/>
  <c r="B27" i="4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F16" i="4"/>
  <c r="E16" i="4"/>
  <c r="C16" i="4"/>
  <c r="B16" i="4"/>
  <c r="G27" i="4" l="1"/>
  <c r="G41" i="4"/>
  <c r="D27" i="4"/>
  <c r="D41" i="4"/>
  <c r="G16" i="4"/>
  <c r="D16" i="4"/>
  <c r="D36" i="5" l="1"/>
  <c r="G36" i="5" s="1"/>
  <c r="D35" i="5"/>
  <c r="G35" i="5" s="1"/>
  <c r="D34" i="5"/>
  <c r="D33" i="5"/>
  <c r="G33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5" i="5"/>
  <c r="G25" i="5" s="1"/>
  <c r="D24" i="5"/>
  <c r="G24" i="5" s="1"/>
  <c r="D23" i="5"/>
  <c r="G23" i="5" s="1"/>
  <c r="D21" i="5"/>
  <c r="G21" i="5" s="1"/>
  <c r="D20" i="5"/>
  <c r="G20" i="5" s="1"/>
  <c r="D19" i="5"/>
  <c r="G19" i="5" s="1"/>
  <c r="D18" i="5"/>
  <c r="G18" i="5" s="1"/>
  <c r="D17" i="5"/>
  <c r="G17" i="5" s="1"/>
  <c r="D16" i="5"/>
  <c r="G16" i="5" s="1"/>
  <c r="D15" i="5"/>
  <c r="G15" i="5" s="1"/>
  <c r="D13" i="5"/>
  <c r="G13" i="5" s="1"/>
  <c r="D12" i="5"/>
  <c r="D11" i="5"/>
  <c r="G11" i="5" s="1"/>
  <c r="D10" i="5"/>
  <c r="G10" i="5" s="1"/>
  <c r="D9" i="5"/>
  <c r="G9" i="5" s="1"/>
  <c r="D8" i="5"/>
  <c r="G8" i="5" s="1"/>
  <c r="D7" i="5"/>
  <c r="G7" i="5" s="1"/>
  <c r="D6" i="5"/>
  <c r="G6" i="5" s="1"/>
  <c r="F32" i="5"/>
  <c r="F22" i="5"/>
  <c r="F14" i="5"/>
  <c r="F5" i="5"/>
  <c r="E32" i="5"/>
  <c r="E22" i="5"/>
  <c r="E14" i="5"/>
  <c r="E5" i="5"/>
  <c r="C32" i="5"/>
  <c r="C22" i="5"/>
  <c r="C14" i="5"/>
  <c r="C5" i="5"/>
  <c r="B32" i="5"/>
  <c r="B22" i="5"/>
  <c r="B14" i="5"/>
  <c r="B5" i="5"/>
  <c r="G10" i="8"/>
  <c r="F10" i="8"/>
  <c r="E9" i="8"/>
  <c r="H9" i="8" s="1"/>
  <c r="E8" i="8"/>
  <c r="H8" i="8" s="1"/>
  <c r="E7" i="8"/>
  <c r="H7" i="8" s="1"/>
  <c r="E6" i="8"/>
  <c r="H6" i="8" s="1"/>
  <c r="E5" i="8"/>
  <c r="H5" i="8" s="1"/>
  <c r="D10" i="8"/>
  <c r="C10" i="8"/>
  <c r="D6" i="6"/>
  <c r="G6" i="6" s="1"/>
  <c r="D7" i="6"/>
  <c r="G7" i="6" s="1"/>
  <c r="D8" i="6"/>
  <c r="G8" i="6" s="1"/>
  <c r="D9" i="6"/>
  <c r="G9" i="6" s="1"/>
  <c r="D10" i="6"/>
  <c r="G10" i="6" s="1"/>
  <c r="D11" i="6"/>
  <c r="D12" i="6"/>
  <c r="G12" i="6" s="1"/>
  <c r="G11" i="6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D69" i="6" s="1"/>
  <c r="B65" i="6"/>
  <c r="B57" i="6"/>
  <c r="B53" i="6"/>
  <c r="B43" i="6"/>
  <c r="B33" i="6"/>
  <c r="B23" i="6"/>
  <c r="B13" i="6"/>
  <c r="B5" i="6"/>
  <c r="D53" i="6" l="1"/>
  <c r="G53" i="6" s="1"/>
  <c r="D13" i="6"/>
  <c r="G13" i="6" s="1"/>
  <c r="D23" i="6"/>
  <c r="G23" i="6" s="1"/>
  <c r="D43" i="6"/>
  <c r="G43" i="6" s="1"/>
  <c r="G69" i="6"/>
  <c r="D33" i="6"/>
  <c r="G33" i="6" s="1"/>
  <c r="D65" i="6"/>
  <c r="G65" i="6" s="1"/>
  <c r="D57" i="6"/>
  <c r="G57" i="6" s="1"/>
  <c r="F77" i="6"/>
  <c r="B77" i="6"/>
  <c r="C77" i="6"/>
  <c r="D5" i="6"/>
  <c r="E77" i="6"/>
  <c r="E10" i="8"/>
  <c r="B37" i="5"/>
  <c r="G22" i="5"/>
  <c r="G14" i="5"/>
  <c r="D32" i="5"/>
  <c r="G34" i="5"/>
  <c r="G32" i="5" s="1"/>
  <c r="D5" i="5"/>
  <c r="G12" i="5"/>
  <c r="G5" i="5" s="1"/>
  <c r="C37" i="5"/>
  <c r="E37" i="5"/>
  <c r="F37" i="5"/>
  <c r="D22" i="5"/>
  <c r="D14" i="5"/>
  <c r="H10" i="8"/>
  <c r="D37" i="5" l="1"/>
  <c r="D77" i="6"/>
  <c r="G5" i="6"/>
  <c r="G77" i="6" s="1"/>
  <c r="G37" i="5"/>
</calcChain>
</file>

<file path=xl/sharedStrings.xml><?xml version="1.0" encoding="utf-8"?>
<sst xmlns="http://schemas.openxmlformats.org/spreadsheetml/2006/main" count="205" uniqueCount="144">
  <si>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</si>
  <si>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</si>
  <si>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</si>
  <si>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</si>
  <si>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</si>
  <si>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</si>
  <si>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</si>
  <si>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</si>
  <si>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</si>
  <si>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</si>
  <si>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</si>
  <si>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</si>
  <si>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</si>
  <si>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</si>
  <si>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</si>
  <si>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</si>
  <si>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</si>
  <si>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</si>
  <si>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</si>
  <si>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</si>
  <si>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</si>
  <si>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</si>
  <si>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</si>
  <si>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</si>
  <si>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</si>
  <si>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</si>
  <si>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</si>
  <si>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</si>
  <si>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</si>
  <si>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</si>
  <si>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</si>
  <si>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</si>
  <si>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</si>
  <si>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</si>
  <si>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</si>
  <si>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</si>
  <si>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</si>
  <si>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</si>
  <si>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</si>
  <si>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</si>
  <si>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</si>
  <si>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</si>
  <si>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</si>
  <si>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</si>
  <si>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</si>
  <si>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</si>
  <si>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</si>
  <si>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</si>
  <si>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</si>
  <si>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</si>
  <si>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</si>
  <si>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</si>
  <si>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</si>
  <si>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</si>
  <si>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</si>
  <si>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</si>
  <si>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</si>
  <si>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</si>
  <si>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</si>
  <si>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</si>
  <si>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</si>
  <si>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</si>
  <si>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</si>
  <si>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</si>
  <si>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</si>
  <si>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</si>
  <si>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</si>
  <si>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</si>
  <si>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</si>
  <si>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</si>
  <si>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</si>
  <si>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</si>
  <si>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</si>
  <si>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</si>
  <si>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</si>
  <si>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</si>
  <si>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</si>
  <si>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</si>
  <si>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</si>
  <si>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</si>
  <si>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</si>
  <si>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</si>
  <si>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</si>
  <si>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</si>
  <si>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</si>
  <si>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</si>
  <si>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</si>
  <si>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</si>
  <si>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</si>
  <si>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</si>
  <si>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</si>
  <si>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</si>
  <si>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</si>
  <si>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</si>
  <si>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</si>
  <si>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</si>
  <si>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</si>
  <si>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</si>
  <si>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</si>
  <si>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</si>
  <si>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</si>
  <si>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</si>
  <si>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</si>
  <si>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</si>
  <si>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</si>
  <si>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</si>
  <si>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</si>
  <si>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</si>
  <si>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</si>
  <si>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</si>
  <si>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</si>
  <si>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</si>
  <si>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</si>
  <si>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</si>
  <si>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</si>
  <si>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</si>
  <si>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</si>
  <si>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</si>
  <si>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</si>
  <si>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</si>
  <si>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</si>
  <si>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</si>
  <si>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</si>
  <si>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</si>
  <si>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</si>
  <si>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</si>
  <si>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</si>
  <si>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</si>
  <si>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</si>
  <si>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Sistema de Agua Potable y Alcantarillado Municipal de Valle de Santiago
Estado Analítico del Ejercicio del Presupuesto de Egresos
Clasificación por Objeto del Gasto (Capítulo y Concepto)
Del 1 de Enero al 31 de Marzo de 2023</t>
  </si>
  <si>
    <t>Sistema de Agua Potable y Alcantarillado Municipal de Valle de Santiago
Estado Analítico del Ejercicio del Presupuesto de Egresos
Clasificación Económica (por Tipo de Gasto)
Del 1 de Enero al 31 de Marzo de 2023</t>
  </si>
  <si>
    <t>31120M42A010000 DIRECCION GENERAL</t>
  </si>
  <si>
    <t>31120M42A020000 COMUNICACION SOCIAL Y CU</t>
  </si>
  <si>
    <t>31120M42A030000 ADMINISTRACION</t>
  </si>
  <si>
    <t>31120M42A040000 COMERCIALIZACION</t>
  </si>
  <si>
    <t>31120M42A050000 OPERACION</t>
  </si>
  <si>
    <t>31120M42A060000 AGUA POTABLE</t>
  </si>
  <si>
    <t>31120M42A070000 ALCANTARILLADO</t>
  </si>
  <si>
    <t>31120M42A080000 POZOS</t>
  </si>
  <si>
    <t>31120M42A090000 PLANTA TRATADORA DE AGUA</t>
  </si>
  <si>
    <t>Sistema de Agua Potable y Alcantarillado Municipal de Valle de Santiago
Estado Analítico del Ejercicio del Presupuesto de Egresos
Clasificación Administrativa
Del 1 de Enero al 31 de Marzo de 2023</t>
  </si>
  <si>
    <t>Sistema de Agua Potable y Alcantarillado Municipal de Valle de Santiago
Estado Analítico del Ejercicio del Presupuesto de Egresos
Clasificación Administrativa (Poderes)
Del 1 de Enero al 31 de Marzo de 2023</t>
  </si>
  <si>
    <t>Sistema de Agua Potable y Alcantarillado Municipal de Valle de Santiago
Estado Analítico del Ejercicio del Presupuesto de Egresos
Clasificación Administrativa (Sector Paraestatal)
Del 1 de Enero al 31 de Marzo de 2023</t>
  </si>
  <si>
    <t>Sistema de Agua Potable y Alcantarillado Municipal de Valle de Santiago
Estado Analítico del Ejercicio del Presupuesto de Egresos
Clasificación Funcional (Finalidad y Función)
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</si>
</sst>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0">
    <xf numFmtId="0" fontId="0" fillId="0" borderId="0" xfId="0"/>
    <xf numFmtId="0" fontId="0" fillId="0" borderId="0" xfId="0" applyProtection="1">
      <protection locked="0"/>
    </xf>
    <xf numFmtId="0" fontId="2" fillId="0" borderId="1" xfId="0" applyFont="1" applyBorder="1" applyAlignment="1">
      <alignment horizontal="center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2" fillId="0" borderId="14" xfId="0" applyNumberFormat="1" applyFont="1" applyBorder="1" applyProtection="1">
      <protection locked="0"/>
    </xf>
    <xf numFmtId="0" fontId="2" fillId="0" borderId="0" xfId="0" applyFont="1"/>
    <xf numFmtId="0" fontId="6" fillId="0" borderId="5" xfId="0" applyFont="1" applyBorder="1" applyProtection="1">
      <protection locked="0"/>
    </xf>
    <xf numFmtId="4" fontId="2" fillId="0" borderId="12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center"/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2" fillId="0" borderId="7" xfId="0" applyFont="1" applyBorder="1"/>
    <xf numFmtId="4" fontId="6" fillId="0" borderId="12" xfId="0" applyNumberFormat="1" applyFont="1" applyBorder="1" applyProtection="1">
      <protection locked="0"/>
    </xf>
    <xf numFmtId="4" fontId="6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13" xfId="0" applyNumberFormat="1" applyFont="1" applyBorder="1" applyProtection="1">
      <protection locked="0"/>
    </xf>
    <xf numFmtId="4" fontId="6" fillId="0" borderId="8" xfId="0" applyNumberFormat="1" applyFont="1" applyBorder="1" applyProtection="1"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6" xfId="0" applyFont="1" applyBorder="1" applyAlignment="1">
      <alignment horizontal="left" indent="1"/>
    </xf>
    <xf numFmtId="0" fontId="2" fillId="0" borderId="3" xfId="9" applyFont="1" applyBorder="1" applyAlignment="1">
      <alignment horizontal="left" vertical="center" indent="1"/>
    </xf>
    <xf numFmtId="0" fontId="2" fillId="0" borderId="4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2" fillId="0" borderId="0" xfId="0" applyFont="1" applyAlignment="1">
      <alignment horizontal="left" wrapText="1" indent="1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  <xf numFmtId="0" fontId="6" fillId="2" borderId="2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9"/>
  <sheetViews>
    <sheetView showGridLines="0" topLeftCell="A49" workbookViewId="0">
      <selection activeCell="K67" sqref="K67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29" t="s">
        <v>129</v>
      </c>
      <c r="B1" s="29"/>
      <c r="C1" s="29"/>
      <c r="D1" s="29"/>
      <c r="E1" s="29"/>
      <c r="F1" s="29"/>
      <c r="G1" s="30"/>
    </row>
    <row r="2" spans="1:8" x14ac:dyDescent="0.2">
      <c r="A2" s="34" t="s">
        <v>51</v>
      </c>
      <c r="B2" s="31" t="s">
        <v>57</v>
      </c>
      <c r="C2" s="29"/>
      <c r="D2" s="29"/>
      <c r="E2" s="29"/>
      <c r="F2" s="30"/>
      <c r="G2" s="32" t="s">
        <v>56</v>
      </c>
    </row>
    <row r="3" spans="1:8" ht="24.95" customHeight="1" x14ac:dyDescent="0.2">
      <c r="A3" s="35"/>
      <c r="B3" s="3" t="s">
        <v>52</v>
      </c>
      <c r="C3" s="3" t="s">
        <v>117</v>
      </c>
      <c r="D3" s="3" t="s">
        <v>53</v>
      </c>
      <c r="E3" s="3" t="s">
        <v>54</v>
      </c>
      <c r="F3" s="3" t="s">
        <v>55</v>
      </c>
      <c r="G3" s="33"/>
    </row>
    <row r="4" spans="1:8" x14ac:dyDescent="0.2">
      <c r="A4" s="36"/>
      <c r="B4" s="4">
        <v>1</v>
      </c>
      <c r="C4" s="4">
        <v>2</v>
      </c>
      <c r="D4" s="4" t="s">
        <v>118</v>
      </c>
      <c r="E4" s="4">
        <v>4</v>
      </c>
      <c r="F4" s="4">
        <v>5</v>
      </c>
      <c r="G4" s="4" t="s">
        <v>119</v>
      </c>
    </row>
    <row r="5" spans="1:8" x14ac:dyDescent="0.2">
      <c r="A5" s="20" t="s">
        <v>58</v>
      </c>
      <c r="B5" s="15">
        <f>SUM(B6:B12)</f>
        <v>28890899.740000002</v>
      </c>
      <c r="C5" s="15">
        <f>SUM(C6:C12)</f>
        <v>0</v>
      </c>
      <c r="D5" s="15">
        <f>B5+C5</f>
        <v>28890899.740000002</v>
      </c>
      <c r="E5" s="15">
        <f>SUM(E6:E12)</f>
        <v>5363443.38</v>
      </c>
      <c r="F5" s="15">
        <f>SUM(F6:F12)</f>
        <v>5363443.38</v>
      </c>
      <c r="G5" s="15">
        <f>D5-E5</f>
        <v>23527456.360000003</v>
      </c>
    </row>
    <row r="6" spans="1:8" x14ac:dyDescent="0.2">
      <c r="A6" s="22" t="s">
        <v>62</v>
      </c>
      <c r="B6" s="6">
        <v>18787967.010000002</v>
      </c>
      <c r="C6" s="6">
        <v>0</v>
      </c>
      <c r="D6" s="6">
        <f t="shared" ref="D6:D69" si="0">B6+C6</f>
        <v>18787967.010000002</v>
      </c>
      <c r="E6" s="6">
        <v>4376564.5999999996</v>
      </c>
      <c r="F6" s="6">
        <v>4376564.5999999996</v>
      </c>
      <c r="G6" s="6">
        <f t="shared" ref="G6:G69" si="1">D6-E6</f>
        <v>14411402.410000002</v>
      </c>
      <c r="H6" s="11">
        <v>1100</v>
      </c>
    </row>
    <row r="7" spans="1:8" x14ac:dyDescent="0.2">
      <c r="A7" s="22" t="s">
        <v>63</v>
      </c>
      <c r="B7" s="6">
        <v>0</v>
      </c>
      <c r="C7" s="6">
        <v>0</v>
      </c>
      <c r="D7" s="6">
        <f t="shared" si="0"/>
        <v>0</v>
      </c>
      <c r="E7" s="6">
        <v>0</v>
      </c>
      <c r="F7" s="6">
        <v>0</v>
      </c>
      <c r="G7" s="6">
        <f t="shared" si="1"/>
        <v>0</v>
      </c>
      <c r="H7" s="11">
        <v>1200</v>
      </c>
    </row>
    <row r="8" spans="1:8" x14ac:dyDescent="0.2">
      <c r="A8" s="22" t="s">
        <v>64</v>
      </c>
      <c r="B8" s="6">
        <v>4470649.8</v>
      </c>
      <c r="C8" s="6">
        <v>0</v>
      </c>
      <c r="D8" s="6">
        <f t="shared" si="0"/>
        <v>4470649.8</v>
      </c>
      <c r="E8" s="6">
        <v>125882.11</v>
      </c>
      <c r="F8" s="6">
        <v>125882.11</v>
      </c>
      <c r="G8" s="6">
        <f t="shared" si="1"/>
        <v>4344767.6899999995</v>
      </c>
      <c r="H8" s="11">
        <v>1300</v>
      </c>
    </row>
    <row r="9" spans="1:8" x14ac:dyDescent="0.2">
      <c r="A9" s="22" t="s">
        <v>33</v>
      </c>
      <c r="B9" s="6">
        <v>4610282.93</v>
      </c>
      <c r="C9" s="6">
        <v>0</v>
      </c>
      <c r="D9" s="6">
        <f t="shared" si="0"/>
        <v>4610282.93</v>
      </c>
      <c r="E9" s="6">
        <v>605452.14</v>
      </c>
      <c r="F9" s="6">
        <v>605452.14</v>
      </c>
      <c r="G9" s="6">
        <f t="shared" si="1"/>
        <v>4004830.7899999996</v>
      </c>
      <c r="H9" s="11">
        <v>1400</v>
      </c>
    </row>
    <row r="10" spans="1:8" x14ac:dyDescent="0.2">
      <c r="A10" s="22" t="s">
        <v>65</v>
      </c>
      <c r="B10" s="6">
        <v>1022000</v>
      </c>
      <c r="C10" s="6">
        <v>0</v>
      </c>
      <c r="D10" s="6">
        <f t="shared" si="0"/>
        <v>1022000</v>
      </c>
      <c r="E10" s="6">
        <v>255544.53</v>
      </c>
      <c r="F10" s="6">
        <v>255544.53</v>
      </c>
      <c r="G10" s="6">
        <f t="shared" si="1"/>
        <v>766455.47</v>
      </c>
      <c r="H10" s="11">
        <v>1500</v>
      </c>
    </row>
    <row r="11" spans="1:8" x14ac:dyDescent="0.2">
      <c r="A11" s="22" t="s">
        <v>34</v>
      </c>
      <c r="B11" s="6">
        <v>0</v>
      </c>
      <c r="C11" s="6">
        <v>0</v>
      </c>
      <c r="D11" s="6">
        <f t="shared" si="0"/>
        <v>0</v>
      </c>
      <c r="E11" s="6">
        <v>0</v>
      </c>
      <c r="F11" s="6">
        <v>0</v>
      </c>
      <c r="G11" s="6">
        <f t="shared" si="1"/>
        <v>0</v>
      </c>
      <c r="H11" s="11">
        <v>1600</v>
      </c>
    </row>
    <row r="12" spans="1:8" x14ac:dyDescent="0.2">
      <c r="A12" s="22" t="s">
        <v>66</v>
      </c>
      <c r="B12" s="6">
        <v>0</v>
      </c>
      <c r="C12" s="6">
        <v>0</v>
      </c>
      <c r="D12" s="6">
        <f t="shared" si="0"/>
        <v>0</v>
      </c>
      <c r="E12" s="6">
        <v>0</v>
      </c>
      <c r="F12" s="6">
        <v>0</v>
      </c>
      <c r="G12" s="6">
        <f t="shared" si="1"/>
        <v>0</v>
      </c>
      <c r="H12" s="11">
        <v>1700</v>
      </c>
    </row>
    <row r="13" spans="1:8" x14ac:dyDescent="0.2">
      <c r="A13" s="20" t="s">
        <v>123</v>
      </c>
      <c r="B13" s="16">
        <f>SUM(B14:B22)</f>
        <v>7145958.7499999991</v>
      </c>
      <c r="C13" s="16">
        <f>SUM(C14:C22)</f>
        <v>0</v>
      </c>
      <c r="D13" s="16">
        <f t="shared" si="0"/>
        <v>7145958.7499999991</v>
      </c>
      <c r="E13" s="16">
        <f>SUM(E14:E22)</f>
        <v>1048558.69</v>
      </c>
      <c r="F13" s="16">
        <f>SUM(F14:F22)</f>
        <v>1048558.69</v>
      </c>
      <c r="G13" s="16">
        <f t="shared" si="1"/>
        <v>6097400.0599999987</v>
      </c>
      <c r="H13" s="21">
        <v>0</v>
      </c>
    </row>
    <row r="14" spans="1:8" x14ac:dyDescent="0.2">
      <c r="A14" s="22" t="s">
        <v>67</v>
      </c>
      <c r="B14" s="6">
        <v>255333.16</v>
      </c>
      <c r="C14" s="6">
        <v>0</v>
      </c>
      <c r="D14" s="6">
        <f t="shared" si="0"/>
        <v>255333.16</v>
      </c>
      <c r="E14" s="6">
        <v>50085.2</v>
      </c>
      <c r="F14" s="6">
        <v>50085.2</v>
      </c>
      <c r="G14" s="6">
        <f t="shared" si="1"/>
        <v>205247.96000000002</v>
      </c>
      <c r="H14" s="11">
        <v>2100</v>
      </c>
    </row>
    <row r="15" spans="1:8" x14ac:dyDescent="0.2">
      <c r="A15" s="22" t="s">
        <v>68</v>
      </c>
      <c r="B15" s="6">
        <v>87000</v>
      </c>
      <c r="C15" s="6">
        <v>0</v>
      </c>
      <c r="D15" s="6">
        <f t="shared" si="0"/>
        <v>87000</v>
      </c>
      <c r="E15" s="6">
        <v>19698.669999999998</v>
      </c>
      <c r="F15" s="6">
        <v>19698.669999999998</v>
      </c>
      <c r="G15" s="6">
        <f t="shared" si="1"/>
        <v>67301.33</v>
      </c>
      <c r="H15" s="11">
        <v>2200</v>
      </c>
    </row>
    <row r="16" spans="1:8" x14ac:dyDescent="0.2">
      <c r="A16" s="22" t="s">
        <v>69</v>
      </c>
      <c r="B16" s="6">
        <v>1587408.11</v>
      </c>
      <c r="C16" s="6">
        <v>0</v>
      </c>
      <c r="D16" s="6">
        <f t="shared" si="0"/>
        <v>1587408.11</v>
      </c>
      <c r="E16" s="6">
        <v>3350</v>
      </c>
      <c r="F16" s="6">
        <v>3350</v>
      </c>
      <c r="G16" s="6">
        <f t="shared" si="1"/>
        <v>1584058.11</v>
      </c>
      <c r="H16" s="11">
        <v>2300</v>
      </c>
    </row>
    <row r="17" spans="1:8" x14ac:dyDescent="0.2">
      <c r="A17" s="22" t="s">
        <v>70</v>
      </c>
      <c r="B17" s="6">
        <v>2971267.59</v>
      </c>
      <c r="C17" s="6">
        <v>0</v>
      </c>
      <c r="D17" s="6">
        <f t="shared" si="0"/>
        <v>2971267.59</v>
      </c>
      <c r="E17" s="6">
        <v>709132.44</v>
      </c>
      <c r="F17" s="6">
        <v>709132.44</v>
      </c>
      <c r="G17" s="6">
        <f t="shared" si="1"/>
        <v>2262135.15</v>
      </c>
      <c r="H17" s="11">
        <v>2400</v>
      </c>
    </row>
    <row r="18" spans="1:8" x14ac:dyDescent="0.2">
      <c r="A18" s="22" t="s">
        <v>71</v>
      </c>
      <c r="B18" s="6">
        <v>379925</v>
      </c>
      <c r="C18" s="6">
        <v>0</v>
      </c>
      <c r="D18" s="6">
        <f t="shared" si="0"/>
        <v>379925</v>
      </c>
      <c r="E18" s="6">
        <v>42500</v>
      </c>
      <c r="F18" s="6">
        <v>42500</v>
      </c>
      <c r="G18" s="6">
        <f t="shared" si="1"/>
        <v>337425</v>
      </c>
      <c r="H18" s="11">
        <v>2500</v>
      </c>
    </row>
    <row r="19" spans="1:8" x14ac:dyDescent="0.2">
      <c r="A19" s="22" t="s">
        <v>72</v>
      </c>
      <c r="B19" s="6">
        <v>1346809.68</v>
      </c>
      <c r="C19" s="6">
        <v>0</v>
      </c>
      <c r="D19" s="6">
        <f t="shared" si="0"/>
        <v>1346809.68</v>
      </c>
      <c r="E19" s="6">
        <v>204265.07</v>
      </c>
      <c r="F19" s="6">
        <v>204265.07</v>
      </c>
      <c r="G19" s="6">
        <f t="shared" si="1"/>
        <v>1142544.6099999999</v>
      </c>
      <c r="H19" s="11">
        <v>2600</v>
      </c>
    </row>
    <row r="20" spans="1:8" x14ac:dyDescent="0.2">
      <c r="A20" s="22" t="s">
        <v>73</v>
      </c>
      <c r="B20" s="6">
        <v>265628.08</v>
      </c>
      <c r="C20" s="6">
        <v>0</v>
      </c>
      <c r="D20" s="6">
        <f t="shared" si="0"/>
        <v>265628.08</v>
      </c>
      <c r="E20" s="6">
        <v>0</v>
      </c>
      <c r="F20" s="6">
        <v>0</v>
      </c>
      <c r="G20" s="6">
        <f t="shared" si="1"/>
        <v>265628.08</v>
      </c>
      <c r="H20" s="11">
        <v>2700</v>
      </c>
    </row>
    <row r="21" spans="1:8" x14ac:dyDescent="0.2">
      <c r="A21" s="22" t="s">
        <v>74</v>
      </c>
      <c r="B21" s="6">
        <v>0</v>
      </c>
      <c r="C21" s="6">
        <v>0</v>
      </c>
      <c r="D21" s="6">
        <f t="shared" si="0"/>
        <v>0</v>
      </c>
      <c r="E21" s="6">
        <v>0</v>
      </c>
      <c r="F21" s="6">
        <v>0</v>
      </c>
      <c r="G21" s="6">
        <f t="shared" si="1"/>
        <v>0</v>
      </c>
      <c r="H21" s="11">
        <v>2800</v>
      </c>
    </row>
    <row r="22" spans="1:8" x14ac:dyDescent="0.2">
      <c r="A22" s="22" t="s">
        <v>75</v>
      </c>
      <c r="B22" s="6">
        <v>252587.13</v>
      </c>
      <c r="C22" s="6">
        <v>0</v>
      </c>
      <c r="D22" s="6">
        <f t="shared" si="0"/>
        <v>252587.13</v>
      </c>
      <c r="E22" s="6">
        <v>19527.310000000001</v>
      </c>
      <c r="F22" s="6">
        <v>19527.310000000001</v>
      </c>
      <c r="G22" s="6">
        <f t="shared" si="1"/>
        <v>233059.82</v>
      </c>
      <c r="H22" s="11">
        <v>2900</v>
      </c>
    </row>
    <row r="23" spans="1:8" x14ac:dyDescent="0.2">
      <c r="A23" s="20" t="s">
        <v>59</v>
      </c>
      <c r="B23" s="16">
        <f>SUM(B24:B32)</f>
        <v>25083040.599999998</v>
      </c>
      <c r="C23" s="16">
        <f>SUM(C24:C32)</f>
        <v>0</v>
      </c>
      <c r="D23" s="16">
        <f t="shared" si="0"/>
        <v>25083040.599999998</v>
      </c>
      <c r="E23" s="16">
        <f>SUM(E24:E32)</f>
        <v>3236035.8000000003</v>
      </c>
      <c r="F23" s="16">
        <f>SUM(F24:F32)</f>
        <v>3236035.8000000003</v>
      </c>
      <c r="G23" s="16">
        <f t="shared" si="1"/>
        <v>21847004.799999997</v>
      </c>
      <c r="H23" s="21">
        <v>0</v>
      </c>
    </row>
    <row r="24" spans="1:8" x14ac:dyDescent="0.2">
      <c r="A24" s="22" t="s">
        <v>76</v>
      </c>
      <c r="B24" s="6">
        <v>10385062.529999999</v>
      </c>
      <c r="C24" s="6">
        <v>0</v>
      </c>
      <c r="D24" s="6">
        <f t="shared" si="0"/>
        <v>10385062.529999999</v>
      </c>
      <c r="E24" s="6">
        <v>1821590.74</v>
      </c>
      <c r="F24" s="6">
        <v>1821590.74</v>
      </c>
      <c r="G24" s="6">
        <f t="shared" si="1"/>
        <v>8563471.7899999991</v>
      </c>
      <c r="H24" s="11">
        <v>3100</v>
      </c>
    </row>
    <row r="25" spans="1:8" x14ac:dyDescent="0.2">
      <c r="A25" s="22" t="s">
        <v>77</v>
      </c>
      <c r="B25" s="6">
        <v>296164.46000000002</v>
      </c>
      <c r="C25" s="6">
        <v>0</v>
      </c>
      <c r="D25" s="6">
        <f t="shared" si="0"/>
        <v>296164.46000000002</v>
      </c>
      <c r="E25" s="6">
        <v>224422.5</v>
      </c>
      <c r="F25" s="6">
        <v>224422.5</v>
      </c>
      <c r="G25" s="6">
        <f t="shared" si="1"/>
        <v>71741.960000000021</v>
      </c>
      <c r="H25" s="11">
        <v>3200</v>
      </c>
    </row>
    <row r="26" spans="1:8" x14ac:dyDescent="0.2">
      <c r="A26" s="22" t="s">
        <v>78</v>
      </c>
      <c r="B26" s="6">
        <v>3565777.36</v>
      </c>
      <c r="C26" s="6">
        <v>0</v>
      </c>
      <c r="D26" s="6">
        <f t="shared" si="0"/>
        <v>3565777.36</v>
      </c>
      <c r="E26" s="6">
        <v>492241.66</v>
      </c>
      <c r="F26" s="6">
        <v>492241.66</v>
      </c>
      <c r="G26" s="6">
        <f t="shared" si="1"/>
        <v>3073535.6999999997</v>
      </c>
      <c r="H26" s="11">
        <v>3300</v>
      </c>
    </row>
    <row r="27" spans="1:8" x14ac:dyDescent="0.2">
      <c r="A27" s="22" t="s">
        <v>79</v>
      </c>
      <c r="B27" s="6">
        <v>332500</v>
      </c>
      <c r="C27" s="6">
        <v>0</v>
      </c>
      <c r="D27" s="6">
        <f t="shared" si="0"/>
        <v>332500</v>
      </c>
      <c r="E27" s="6">
        <v>26762.080000000002</v>
      </c>
      <c r="F27" s="6">
        <v>26762.080000000002</v>
      </c>
      <c r="G27" s="6">
        <f t="shared" si="1"/>
        <v>305737.92</v>
      </c>
      <c r="H27" s="11">
        <v>3400</v>
      </c>
    </row>
    <row r="28" spans="1:8" x14ac:dyDescent="0.2">
      <c r="A28" s="22" t="s">
        <v>80</v>
      </c>
      <c r="B28" s="6">
        <v>6006009.3799999999</v>
      </c>
      <c r="C28" s="6">
        <v>0</v>
      </c>
      <c r="D28" s="6">
        <f t="shared" si="0"/>
        <v>6006009.3799999999</v>
      </c>
      <c r="E28" s="6">
        <v>501356.97</v>
      </c>
      <c r="F28" s="6">
        <v>501356.97</v>
      </c>
      <c r="G28" s="6">
        <f t="shared" si="1"/>
        <v>5504652.4100000001</v>
      </c>
      <c r="H28" s="11">
        <v>3500</v>
      </c>
    </row>
    <row r="29" spans="1:8" x14ac:dyDescent="0.2">
      <c r="A29" s="22" t="s">
        <v>81</v>
      </c>
      <c r="B29" s="6">
        <v>75593.22</v>
      </c>
      <c r="C29" s="6">
        <v>0</v>
      </c>
      <c r="D29" s="6">
        <f t="shared" si="0"/>
        <v>75593.22</v>
      </c>
      <c r="E29" s="6">
        <v>0</v>
      </c>
      <c r="F29" s="6">
        <v>0</v>
      </c>
      <c r="G29" s="6">
        <f t="shared" si="1"/>
        <v>75593.22</v>
      </c>
      <c r="H29" s="11">
        <v>3600</v>
      </c>
    </row>
    <row r="30" spans="1:8" x14ac:dyDescent="0.2">
      <c r="A30" s="22" t="s">
        <v>82</v>
      </c>
      <c r="B30" s="6">
        <v>90326.61</v>
      </c>
      <c r="C30" s="6">
        <v>0</v>
      </c>
      <c r="D30" s="6">
        <f t="shared" si="0"/>
        <v>90326.61</v>
      </c>
      <c r="E30" s="6">
        <v>15041.46</v>
      </c>
      <c r="F30" s="6">
        <v>15041.46</v>
      </c>
      <c r="G30" s="6">
        <f t="shared" si="1"/>
        <v>75285.149999999994</v>
      </c>
      <c r="H30" s="11">
        <v>3700</v>
      </c>
    </row>
    <row r="31" spans="1:8" x14ac:dyDescent="0.2">
      <c r="A31" s="22" t="s">
        <v>83</v>
      </c>
      <c r="B31" s="6">
        <v>99840.52</v>
      </c>
      <c r="C31" s="6">
        <v>0</v>
      </c>
      <c r="D31" s="6">
        <f t="shared" si="0"/>
        <v>99840.52</v>
      </c>
      <c r="E31" s="6">
        <v>60692.39</v>
      </c>
      <c r="F31" s="6">
        <v>60692.39</v>
      </c>
      <c r="G31" s="6">
        <f t="shared" si="1"/>
        <v>39148.130000000005</v>
      </c>
      <c r="H31" s="11">
        <v>3800</v>
      </c>
    </row>
    <row r="32" spans="1:8" x14ac:dyDescent="0.2">
      <c r="A32" s="22" t="s">
        <v>18</v>
      </c>
      <c r="B32" s="6">
        <v>4231766.5199999996</v>
      </c>
      <c r="C32" s="6">
        <v>0</v>
      </c>
      <c r="D32" s="6">
        <f t="shared" si="0"/>
        <v>4231766.5199999996</v>
      </c>
      <c r="E32" s="6">
        <v>93928</v>
      </c>
      <c r="F32" s="6">
        <v>93928</v>
      </c>
      <c r="G32" s="6">
        <f t="shared" si="1"/>
        <v>4137838.5199999996</v>
      </c>
      <c r="H32" s="11">
        <v>3900</v>
      </c>
    </row>
    <row r="33" spans="1:8" x14ac:dyDescent="0.2">
      <c r="A33" s="20" t="s">
        <v>124</v>
      </c>
      <c r="B33" s="16">
        <f>SUM(B34:B42)</f>
        <v>409200</v>
      </c>
      <c r="C33" s="16">
        <f>SUM(C34:C42)</f>
        <v>0</v>
      </c>
      <c r="D33" s="16">
        <f t="shared" si="0"/>
        <v>409200</v>
      </c>
      <c r="E33" s="16">
        <f>SUM(E34:E42)</f>
        <v>26600</v>
      </c>
      <c r="F33" s="16">
        <f>SUM(F34:F42)</f>
        <v>26600</v>
      </c>
      <c r="G33" s="16">
        <f t="shared" si="1"/>
        <v>382600</v>
      </c>
      <c r="H33" s="21">
        <v>0</v>
      </c>
    </row>
    <row r="34" spans="1:8" x14ac:dyDescent="0.2">
      <c r="A34" s="22" t="s">
        <v>84</v>
      </c>
      <c r="B34" s="6">
        <v>25200</v>
      </c>
      <c r="C34" s="6">
        <v>0</v>
      </c>
      <c r="D34" s="6">
        <f t="shared" si="0"/>
        <v>25200</v>
      </c>
      <c r="E34" s="6">
        <v>6000</v>
      </c>
      <c r="F34" s="6">
        <v>6000</v>
      </c>
      <c r="G34" s="6">
        <f t="shared" si="1"/>
        <v>19200</v>
      </c>
      <c r="H34" s="11">
        <v>4100</v>
      </c>
    </row>
    <row r="35" spans="1:8" x14ac:dyDescent="0.2">
      <c r="A35" s="22" t="s">
        <v>85</v>
      </c>
      <c r="B35" s="6">
        <v>0</v>
      </c>
      <c r="C35" s="6">
        <v>0</v>
      </c>
      <c r="D35" s="6">
        <f t="shared" si="0"/>
        <v>0</v>
      </c>
      <c r="E35" s="6">
        <v>0</v>
      </c>
      <c r="F35" s="6">
        <v>0</v>
      </c>
      <c r="G35" s="6">
        <f t="shared" si="1"/>
        <v>0</v>
      </c>
      <c r="H35" s="11">
        <v>4200</v>
      </c>
    </row>
    <row r="36" spans="1:8" x14ac:dyDescent="0.2">
      <c r="A36" s="22" t="s">
        <v>86</v>
      </c>
      <c r="B36" s="6">
        <v>0</v>
      </c>
      <c r="C36" s="6">
        <v>0</v>
      </c>
      <c r="D36" s="6">
        <f t="shared" si="0"/>
        <v>0</v>
      </c>
      <c r="E36" s="6">
        <v>0</v>
      </c>
      <c r="F36" s="6">
        <v>0</v>
      </c>
      <c r="G36" s="6">
        <f t="shared" si="1"/>
        <v>0</v>
      </c>
      <c r="H36" s="11">
        <v>4300</v>
      </c>
    </row>
    <row r="37" spans="1:8" x14ac:dyDescent="0.2">
      <c r="A37" s="22" t="s">
        <v>87</v>
      </c>
      <c r="B37" s="6">
        <v>384000</v>
      </c>
      <c r="C37" s="6">
        <v>0</v>
      </c>
      <c r="D37" s="6">
        <f t="shared" si="0"/>
        <v>384000</v>
      </c>
      <c r="E37" s="6">
        <v>20600</v>
      </c>
      <c r="F37" s="6">
        <v>20600</v>
      </c>
      <c r="G37" s="6">
        <f t="shared" si="1"/>
        <v>363400</v>
      </c>
      <c r="H37" s="11">
        <v>4400</v>
      </c>
    </row>
    <row r="38" spans="1:8" x14ac:dyDescent="0.2">
      <c r="A38" s="22" t="s">
        <v>39</v>
      </c>
      <c r="B38" s="6">
        <v>0</v>
      </c>
      <c r="C38" s="6">
        <v>0</v>
      </c>
      <c r="D38" s="6">
        <f t="shared" si="0"/>
        <v>0</v>
      </c>
      <c r="E38" s="6">
        <v>0</v>
      </c>
      <c r="F38" s="6">
        <v>0</v>
      </c>
      <c r="G38" s="6">
        <f t="shared" si="1"/>
        <v>0</v>
      </c>
      <c r="H38" s="11">
        <v>4500</v>
      </c>
    </row>
    <row r="39" spans="1:8" x14ac:dyDescent="0.2">
      <c r="A39" s="22" t="s">
        <v>88</v>
      </c>
      <c r="B39" s="6">
        <v>0</v>
      </c>
      <c r="C39" s="6">
        <v>0</v>
      </c>
      <c r="D39" s="6">
        <f t="shared" si="0"/>
        <v>0</v>
      </c>
      <c r="E39" s="6">
        <v>0</v>
      </c>
      <c r="F39" s="6">
        <v>0</v>
      </c>
      <c r="G39" s="6">
        <f t="shared" si="1"/>
        <v>0</v>
      </c>
      <c r="H39" s="11">
        <v>4600</v>
      </c>
    </row>
    <row r="40" spans="1:8" x14ac:dyDescent="0.2">
      <c r="A40" s="22" t="s">
        <v>89</v>
      </c>
      <c r="B40" s="6">
        <v>0</v>
      </c>
      <c r="C40" s="6">
        <v>0</v>
      </c>
      <c r="D40" s="6">
        <f t="shared" si="0"/>
        <v>0</v>
      </c>
      <c r="E40" s="6">
        <v>0</v>
      </c>
      <c r="F40" s="6">
        <v>0</v>
      </c>
      <c r="G40" s="6">
        <f t="shared" si="1"/>
        <v>0</v>
      </c>
      <c r="H40" s="11">
        <v>4700</v>
      </c>
    </row>
    <row r="41" spans="1:8" x14ac:dyDescent="0.2">
      <c r="A41" s="22" t="s">
        <v>35</v>
      </c>
      <c r="B41" s="6">
        <v>0</v>
      </c>
      <c r="C41" s="6">
        <v>0</v>
      </c>
      <c r="D41" s="6">
        <f t="shared" si="0"/>
        <v>0</v>
      </c>
      <c r="E41" s="6">
        <v>0</v>
      </c>
      <c r="F41" s="6">
        <v>0</v>
      </c>
      <c r="G41" s="6">
        <f t="shared" si="1"/>
        <v>0</v>
      </c>
      <c r="H41" s="11">
        <v>4800</v>
      </c>
    </row>
    <row r="42" spans="1:8" x14ac:dyDescent="0.2">
      <c r="A42" s="22" t="s">
        <v>90</v>
      </c>
      <c r="B42" s="6">
        <v>0</v>
      </c>
      <c r="C42" s="6">
        <v>0</v>
      </c>
      <c r="D42" s="6">
        <f t="shared" si="0"/>
        <v>0</v>
      </c>
      <c r="E42" s="6">
        <v>0</v>
      </c>
      <c r="F42" s="6">
        <v>0</v>
      </c>
      <c r="G42" s="6">
        <f t="shared" si="1"/>
        <v>0</v>
      </c>
      <c r="H42" s="11">
        <v>4900</v>
      </c>
    </row>
    <row r="43" spans="1:8" x14ac:dyDescent="0.2">
      <c r="A43" s="20" t="s">
        <v>125</v>
      </c>
      <c r="B43" s="16">
        <f>SUM(B44:B52)</f>
        <v>4222061.37</v>
      </c>
      <c r="C43" s="16">
        <f>SUM(C44:C52)</f>
        <v>0</v>
      </c>
      <c r="D43" s="16">
        <f t="shared" si="0"/>
        <v>4222061.37</v>
      </c>
      <c r="E43" s="16">
        <f>SUM(E44:E52)</f>
        <v>1286091.79</v>
      </c>
      <c r="F43" s="16">
        <f>SUM(F44:F52)</f>
        <v>1286091.79</v>
      </c>
      <c r="G43" s="16">
        <f t="shared" si="1"/>
        <v>2935969.58</v>
      </c>
      <c r="H43" s="21">
        <v>0</v>
      </c>
    </row>
    <row r="44" spans="1:8" x14ac:dyDescent="0.2">
      <c r="A44" s="5" t="s">
        <v>91</v>
      </c>
      <c r="B44" s="6">
        <v>986835.6</v>
      </c>
      <c r="C44" s="6">
        <v>0</v>
      </c>
      <c r="D44" s="6">
        <f t="shared" si="0"/>
        <v>986835.6</v>
      </c>
      <c r="E44" s="6">
        <v>174939.92</v>
      </c>
      <c r="F44" s="6">
        <v>174939.92</v>
      </c>
      <c r="G44" s="6">
        <f t="shared" si="1"/>
        <v>811895.67999999993</v>
      </c>
      <c r="H44" s="11">
        <v>5100</v>
      </c>
    </row>
    <row r="45" spans="1:8" x14ac:dyDescent="0.2">
      <c r="A45" s="22" t="s">
        <v>92</v>
      </c>
      <c r="B45" s="6">
        <v>16123.08</v>
      </c>
      <c r="C45" s="6">
        <v>0</v>
      </c>
      <c r="D45" s="6">
        <f t="shared" si="0"/>
        <v>16123.08</v>
      </c>
      <c r="E45" s="6">
        <v>12068.1</v>
      </c>
      <c r="F45" s="6">
        <v>12068.1</v>
      </c>
      <c r="G45" s="6">
        <f t="shared" si="1"/>
        <v>4054.9799999999996</v>
      </c>
      <c r="H45" s="11">
        <v>5200</v>
      </c>
    </row>
    <row r="46" spans="1:8" x14ac:dyDescent="0.2">
      <c r="A46" s="22" t="s">
        <v>93</v>
      </c>
      <c r="B46" s="6">
        <v>0</v>
      </c>
      <c r="C46" s="6">
        <v>0</v>
      </c>
      <c r="D46" s="6">
        <f t="shared" si="0"/>
        <v>0</v>
      </c>
      <c r="E46" s="6">
        <v>0</v>
      </c>
      <c r="F46" s="6">
        <v>0</v>
      </c>
      <c r="G46" s="6">
        <f t="shared" si="1"/>
        <v>0</v>
      </c>
      <c r="H46" s="11">
        <v>5300</v>
      </c>
    </row>
    <row r="47" spans="1:8" x14ac:dyDescent="0.2">
      <c r="A47" s="22" t="s">
        <v>94</v>
      </c>
      <c r="B47" s="6">
        <v>930000</v>
      </c>
      <c r="C47" s="6">
        <v>0</v>
      </c>
      <c r="D47" s="6">
        <f t="shared" si="0"/>
        <v>930000</v>
      </c>
      <c r="E47" s="6">
        <v>604299.13</v>
      </c>
      <c r="F47" s="6">
        <v>604299.13</v>
      </c>
      <c r="G47" s="6">
        <f t="shared" si="1"/>
        <v>325700.87</v>
      </c>
      <c r="H47" s="11">
        <v>5400</v>
      </c>
    </row>
    <row r="48" spans="1:8" x14ac:dyDescent="0.2">
      <c r="A48" s="22" t="s">
        <v>95</v>
      </c>
      <c r="B48" s="6">
        <v>0</v>
      </c>
      <c r="C48" s="6">
        <v>0</v>
      </c>
      <c r="D48" s="6">
        <f t="shared" si="0"/>
        <v>0</v>
      </c>
      <c r="E48" s="6">
        <v>0</v>
      </c>
      <c r="F48" s="6">
        <v>0</v>
      </c>
      <c r="G48" s="6">
        <f t="shared" si="1"/>
        <v>0</v>
      </c>
      <c r="H48" s="11">
        <v>5500</v>
      </c>
    </row>
    <row r="49" spans="1:8" x14ac:dyDescent="0.2">
      <c r="A49" s="22" t="s">
        <v>96</v>
      </c>
      <c r="B49" s="6">
        <v>2069102.69</v>
      </c>
      <c r="C49" s="6">
        <v>0</v>
      </c>
      <c r="D49" s="6">
        <f t="shared" si="0"/>
        <v>2069102.69</v>
      </c>
      <c r="E49" s="6">
        <v>494784.64</v>
      </c>
      <c r="F49" s="6">
        <v>494784.64</v>
      </c>
      <c r="G49" s="6">
        <f t="shared" si="1"/>
        <v>1574318.0499999998</v>
      </c>
      <c r="H49" s="11">
        <v>5600</v>
      </c>
    </row>
    <row r="50" spans="1:8" x14ac:dyDescent="0.2">
      <c r="A50" s="22" t="s">
        <v>97</v>
      </c>
      <c r="B50" s="6">
        <v>0</v>
      </c>
      <c r="C50" s="6">
        <v>0</v>
      </c>
      <c r="D50" s="6">
        <f t="shared" si="0"/>
        <v>0</v>
      </c>
      <c r="E50" s="6">
        <v>0</v>
      </c>
      <c r="F50" s="6">
        <v>0</v>
      </c>
      <c r="G50" s="6">
        <f t="shared" si="1"/>
        <v>0</v>
      </c>
      <c r="H50" s="11">
        <v>5700</v>
      </c>
    </row>
    <row r="51" spans="1:8" x14ac:dyDescent="0.2">
      <c r="A51" s="22" t="s">
        <v>98</v>
      </c>
      <c r="B51" s="6">
        <v>0</v>
      </c>
      <c r="C51" s="6">
        <v>0</v>
      </c>
      <c r="D51" s="6">
        <f t="shared" si="0"/>
        <v>0</v>
      </c>
      <c r="E51" s="6">
        <v>0</v>
      </c>
      <c r="F51" s="6">
        <v>0</v>
      </c>
      <c r="G51" s="6">
        <f t="shared" si="1"/>
        <v>0</v>
      </c>
      <c r="H51" s="11">
        <v>5800</v>
      </c>
    </row>
    <row r="52" spans="1:8" x14ac:dyDescent="0.2">
      <c r="A52" s="22" t="s">
        <v>99</v>
      </c>
      <c r="B52" s="6">
        <v>220000</v>
      </c>
      <c r="C52" s="6">
        <v>0</v>
      </c>
      <c r="D52" s="6">
        <f t="shared" si="0"/>
        <v>220000</v>
      </c>
      <c r="E52" s="6">
        <v>0</v>
      </c>
      <c r="F52" s="6">
        <v>0</v>
      </c>
      <c r="G52" s="6">
        <f t="shared" si="1"/>
        <v>220000</v>
      </c>
      <c r="H52" s="11">
        <v>5900</v>
      </c>
    </row>
    <row r="53" spans="1:8" x14ac:dyDescent="0.2">
      <c r="A53" s="20" t="s">
        <v>60</v>
      </c>
      <c r="B53" s="16">
        <f>SUM(B54:B56)</f>
        <v>44155.9</v>
      </c>
      <c r="C53" s="16">
        <f>SUM(C54:C56)</f>
        <v>0</v>
      </c>
      <c r="D53" s="16">
        <f t="shared" si="0"/>
        <v>44155.9</v>
      </c>
      <c r="E53" s="16">
        <f>SUM(E54:E56)</f>
        <v>0</v>
      </c>
      <c r="F53" s="16">
        <f>SUM(F54:F56)</f>
        <v>0</v>
      </c>
      <c r="G53" s="16">
        <f t="shared" si="1"/>
        <v>44155.9</v>
      </c>
      <c r="H53" s="21">
        <v>0</v>
      </c>
    </row>
    <row r="54" spans="1:8" x14ac:dyDescent="0.2">
      <c r="A54" s="22" t="s">
        <v>100</v>
      </c>
      <c r="B54" s="6">
        <v>0</v>
      </c>
      <c r="C54" s="6">
        <v>0</v>
      </c>
      <c r="D54" s="6">
        <f t="shared" si="0"/>
        <v>0</v>
      </c>
      <c r="E54" s="6">
        <v>0</v>
      </c>
      <c r="F54" s="6">
        <v>0</v>
      </c>
      <c r="G54" s="6">
        <f t="shared" si="1"/>
        <v>0</v>
      </c>
      <c r="H54" s="11">
        <v>6100</v>
      </c>
    </row>
    <row r="55" spans="1:8" x14ac:dyDescent="0.2">
      <c r="A55" s="22" t="s">
        <v>101</v>
      </c>
      <c r="B55" s="6">
        <v>0</v>
      </c>
      <c r="C55" s="6">
        <v>0</v>
      </c>
      <c r="D55" s="6">
        <f t="shared" si="0"/>
        <v>0</v>
      </c>
      <c r="E55" s="6">
        <v>0</v>
      </c>
      <c r="F55" s="6">
        <v>0</v>
      </c>
      <c r="G55" s="6">
        <f t="shared" si="1"/>
        <v>0</v>
      </c>
      <c r="H55" s="11">
        <v>6200</v>
      </c>
    </row>
    <row r="56" spans="1:8" x14ac:dyDescent="0.2">
      <c r="A56" s="22" t="s">
        <v>102</v>
      </c>
      <c r="B56" s="6">
        <v>44155.9</v>
      </c>
      <c r="C56" s="6">
        <v>0</v>
      </c>
      <c r="D56" s="6">
        <f t="shared" si="0"/>
        <v>44155.9</v>
      </c>
      <c r="E56" s="6">
        <v>0</v>
      </c>
      <c r="F56" s="6">
        <v>0</v>
      </c>
      <c r="G56" s="6">
        <f t="shared" si="1"/>
        <v>44155.9</v>
      </c>
      <c r="H56" s="11">
        <v>6300</v>
      </c>
    </row>
    <row r="57" spans="1:8" x14ac:dyDescent="0.2">
      <c r="A57" s="20" t="s">
        <v>126</v>
      </c>
      <c r="B57" s="16">
        <f>SUM(B58:B64)</f>
        <v>0</v>
      </c>
      <c r="C57" s="16">
        <f>SUM(C58:C64)</f>
        <v>0</v>
      </c>
      <c r="D57" s="16">
        <f t="shared" si="0"/>
        <v>0</v>
      </c>
      <c r="E57" s="16">
        <f>SUM(E58:E64)</f>
        <v>0</v>
      </c>
      <c r="F57" s="16">
        <f>SUM(F58:F64)</f>
        <v>0</v>
      </c>
      <c r="G57" s="16">
        <f t="shared" si="1"/>
        <v>0</v>
      </c>
      <c r="H57" s="21">
        <v>0</v>
      </c>
    </row>
    <row r="58" spans="1:8" x14ac:dyDescent="0.2">
      <c r="A58" s="22" t="s">
        <v>103</v>
      </c>
      <c r="B58" s="6">
        <v>0</v>
      </c>
      <c r="C58" s="6">
        <v>0</v>
      </c>
      <c r="D58" s="6">
        <f t="shared" si="0"/>
        <v>0</v>
      </c>
      <c r="E58" s="6">
        <v>0</v>
      </c>
      <c r="F58" s="6">
        <v>0</v>
      </c>
      <c r="G58" s="6">
        <f t="shared" si="1"/>
        <v>0</v>
      </c>
      <c r="H58" s="11">
        <v>7100</v>
      </c>
    </row>
    <row r="59" spans="1:8" x14ac:dyDescent="0.2">
      <c r="A59" s="22" t="s">
        <v>104</v>
      </c>
      <c r="B59" s="6">
        <v>0</v>
      </c>
      <c r="C59" s="6">
        <v>0</v>
      </c>
      <c r="D59" s="6">
        <f t="shared" si="0"/>
        <v>0</v>
      </c>
      <c r="E59" s="6">
        <v>0</v>
      </c>
      <c r="F59" s="6">
        <v>0</v>
      </c>
      <c r="G59" s="6">
        <f t="shared" si="1"/>
        <v>0</v>
      </c>
      <c r="H59" s="11">
        <v>7200</v>
      </c>
    </row>
    <row r="60" spans="1:8" x14ac:dyDescent="0.2">
      <c r="A60" s="22" t="s">
        <v>105</v>
      </c>
      <c r="B60" s="6">
        <v>0</v>
      </c>
      <c r="C60" s="6">
        <v>0</v>
      </c>
      <c r="D60" s="6">
        <f t="shared" si="0"/>
        <v>0</v>
      </c>
      <c r="E60" s="6">
        <v>0</v>
      </c>
      <c r="F60" s="6">
        <v>0</v>
      </c>
      <c r="G60" s="6">
        <f t="shared" si="1"/>
        <v>0</v>
      </c>
      <c r="H60" s="11">
        <v>7300</v>
      </c>
    </row>
    <row r="61" spans="1:8" x14ac:dyDescent="0.2">
      <c r="A61" s="22" t="s">
        <v>106</v>
      </c>
      <c r="B61" s="6">
        <v>0</v>
      </c>
      <c r="C61" s="6">
        <v>0</v>
      </c>
      <c r="D61" s="6">
        <f t="shared" si="0"/>
        <v>0</v>
      </c>
      <c r="E61" s="6">
        <v>0</v>
      </c>
      <c r="F61" s="6">
        <v>0</v>
      </c>
      <c r="G61" s="6">
        <f t="shared" si="1"/>
        <v>0</v>
      </c>
      <c r="H61" s="11">
        <v>7400</v>
      </c>
    </row>
    <row r="62" spans="1:8" x14ac:dyDescent="0.2">
      <c r="A62" s="22" t="s">
        <v>107</v>
      </c>
      <c r="B62" s="6">
        <v>0</v>
      </c>
      <c r="C62" s="6">
        <v>0</v>
      </c>
      <c r="D62" s="6">
        <f t="shared" si="0"/>
        <v>0</v>
      </c>
      <c r="E62" s="6">
        <v>0</v>
      </c>
      <c r="F62" s="6">
        <v>0</v>
      </c>
      <c r="G62" s="6">
        <f t="shared" si="1"/>
        <v>0</v>
      </c>
      <c r="H62" s="11">
        <v>7500</v>
      </c>
    </row>
    <row r="63" spans="1:8" x14ac:dyDescent="0.2">
      <c r="A63" s="22" t="s">
        <v>108</v>
      </c>
      <c r="B63" s="6">
        <v>0</v>
      </c>
      <c r="C63" s="6">
        <v>0</v>
      </c>
      <c r="D63" s="6">
        <f t="shared" si="0"/>
        <v>0</v>
      </c>
      <c r="E63" s="6">
        <v>0</v>
      </c>
      <c r="F63" s="6">
        <v>0</v>
      </c>
      <c r="G63" s="6">
        <f t="shared" si="1"/>
        <v>0</v>
      </c>
      <c r="H63" s="11">
        <v>7600</v>
      </c>
    </row>
    <row r="64" spans="1:8" x14ac:dyDescent="0.2">
      <c r="A64" s="22" t="s">
        <v>109</v>
      </c>
      <c r="B64" s="6">
        <v>0</v>
      </c>
      <c r="C64" s="6">
        <v>0</v>
      </c>
      <c r="D64" s="6">
        <f t="shared" si="0"/>
        <v>0</v>
      </c>
      <c r="E64" s="6">
        <v>0</v>
      </c>
      <c r="F64" s="6">
        <v>0</v>
      </c>
      <c r="G64" s="6">
        <f t="shared" si="1"/>
        <v>0</v>
      </c>
      <c r="H64" s="11">
        <v>7900</v>
      </c>
    </row>
    <row r="65" spans="1:8" x14ac:dyDescent="0.2">
      <c r="A65" s="20" t="s">
        <v>127</v>
      </c>
      <c r="B65" s="16">
        <f>SUM(B66:B68)</f>
        <v>0</v>
      </c>
      <c r="C65" s="16">
        <f>SUM(C66:C68)</f>
        <v>0</v>
      </c>
      <c r="D65" s="16">
        <f t="shared" si="0"/>
        <v>0</v>
      </c>
      <c r="E65" s="16">
        <f>SUM(E66:E68)</f>
        <v>0</v>
      </c>
      <c r="F65" s="16">
        <f>SUM(F66:F68)</f>
        <v>0</v>
      </c>
      <c r="G65" s="16">
        <f t="shared" si="1"/>
        <v>0</v>
      </c>
      <c r="H65" s="21">
        <v>0</v>
      </c>
    </row>
    <row r="66" spans="1:8" x14ac:dyDescent="0.2">
      <c r="A66" s="22" t="s">
        <v>36</v>
      </c>
      <c r="B66" s="6">
        <v>0</v>
      </c>
      <c r="C66" s="6">
        <v>0</v>
      </c>
      <c r="D66" s="6">
        <f t="shared" si="0"/>
        <v>0</v>
      </c>
      <c r="E66" s="6">
        <v>0</v>
      </c>
      <c r="F66" s="6">
        <v>0</v>
      </c>
      <c r="G66" s="6">
        <f t="shared" si="1"/>
        <v>0</v>
      </c>
      <c r="H66" s="11">
        <v>8100</v>
      </c>
    </row>
    <row r="67" spans="1:8" x14ac:dyDescent="0.2">
      <c r="A67" s="22" t="s">
        <v>37</v>
      </c>
      <c r="B67" s="6">
        <v>0</v>
      </c>
      <c r="C67" s="6">
        <v>0</v>
      </c>
      <c r="D67" s="6">
        <f t="shared" si="0"/>
        <v>0</v>
      </c>
      <c r="E67" s="6">
        <v>0</v>
      </c>
      <c r="F67" s="6">
        <v>0</v>
      </c>
      <c r="G67" s="6">
        <f t="shared" si="1"/>
        <v>0</v>
      </c>
      <c r="H67" s="11">
        <v>8300</v>
      </c>
    </row>
    <row r="68" spans="1:8" x14ac:dyDescent="0.2">
      <c r="A68" s="22" t="s">
        <v>38</v>
      </c>
      <c r="B68" s="6">
        <v>0</v>
      </c>
      <c r="C68" s="6">
        <v>0</v>
      </c>
      <c r="D68" s="6">
        <f t="shared" si="0"/>
        <v>0</v>
      </c>
      <c r="E68" s="6">
        <v>0</v>
      </c>
      <c r="F68" s="6">
        <v>0</v>
      </c>
      <c r="G68" s="6">
        <f t="shared" si="1"/>
        <v>0</v>
      </c>
      <c r="H68" s="11">
        <v>8500</v>
      </c>
    </row>
    <row r="69" spans="1:8" x14ac:dyDescent="0.2">
      <c r="A69" s="20" t="s">
        <v>61</v>
      </c>
      <c r="B69" s="16">
        <f>SUM(B70:B76)</f>
        <v>0</v>
      </c>
      <c r="C69" s="16">
        <f>SUM(C70:C76)</f>
        <v>0</v>
      </c>
      <c r="D69" s="16">
        <f t="shared" si="0"/>
        <v>0</v>
      </c>
      <c r="E69" s="16">
        <f>SUM(E70:E76)</f>
        <v>0</v>
      </c>
      <c r="F69" s="16">
        <f>SUM(F70:F76)</f>
        <v>0</v>
      </c>
      <c r="G69" s="16">
        <f t="shared" si="1"/>
        <v>0</v>
      </c>
      <c r="H69" s="21">
        <v>0</v>
      </c>
    </row>
    <row r="70" spans="1:8" x14ac:dyDescent="0.2">
      <c r="A70" s="22" t="s">
        <v>110</v>
      </c>
      <c r="B70" s="6">
        <v>0</v>
      </c>
      <c r="C70" s="6">
        <v>0</v>
      </c>
      <c r="D70" s="6">
        <f t="shared" ref="D70:D76" si="2">B70+C70</f>
        <v>0</v>
      </c>
      <c r="E70" s="6">
        <v>0</v>
      </c>
      <c r="F70" s="6">
        <v>0</v>
      </c>
      <c r="G70" s="6">
        <f t="shared" ref="G70:G76" si="3">D70-E70</f>
        <v>0</v>
      </c>
      <c r="H70" s="11">
        <v>9100</v>
      </c>
    </row>
    <row r="71" spans="1:8" x14ac:dyDescent="0.2">
      <c r="A71" s="22" t="s">
        <v>111</v>
      </c>
      <c r="B71" s="6">
        <v>0</v>
      </c>
      <c r="C71" s="6">
        <v>0</v>
      </c>
      <c r="D71" s="6">
        <f t="shared" si="2"/>
        <v>0</v>
      </c>
      <c r="E71" s="6">
        <v>0</v>
      </c>
      <c r="F71" s="6">
        <v>0</v>
      </c>
      <c r="G71" s="6">
        <f t="shared" si="3"/>
        <v>0</v>
      </c>
      <c r="H71" s="11">
        <v>9200</v>
      </c>
    </row>
    <row r="72" spans="1:8" x14ac:dyDescent="0.2">
      <c r="A72" s="22" t="s">
        <v>112</v>
      </c>
      <c r="B72" s="6">
        <v>0</v>
      </c>
      <c r="C72" s="6">
        <v>0</v>
      </c>
      <c r="D72" s="6">
        <f t="shared" si="2"/>
        <v>0</v>
      </c>
      <c r="E72" s="6">
        <v>0</v>
      </c>
      <c r="F72" s="6">
        <v>0</v>
      </c>
      <c r="G72" s="6">
        <f t="shared" si="3"/>
        <v>0</v>
      </c>
      <c r="H72" s="11">
        <v>9300</v>
      </c>
    </row>
    <row r="73" spans="1:8" x14ac:dyDescent="0.2">
      <c r="A73" s="22" t="s">
        <v>113</v>
      </c>
      <c r="B73" s="6">
        <v>0</v>
      </c>
      <c r="C73" s="6">
        <v>0</v>
      </c>
      <c r="D73" s="6">
        <f t="shared" si="2"/>
        <v>0</v>
      </c>
      <c r="E73" s="6">
        <v>0</v>
      </c>
      <c r="F73" s="6">
        <v>0</v>
      </c>
      <c r="G73" s="6">
        <f t="shared" si="3"/>
        <v>0</v>
      </c>
      <c r="H73" s="11">
        <v>9400</v>
      </c>
    </row>
    <row r="74" spans="1:8" x14ac:dyDescent="0.2">
      <c r="A74" s="22" t="s">
        <v>114</v>
      </c>
      <c r="B74" s="6">
        <v>0</v>
      </c>
      <c r="C74" s="6">
        <v>0</v>
      </c>
      <c r="D74" s="6">
        <f t="shared" si="2"/>
        <v>0</v>
      </c>
      <c r="E74" s="6">
        <v>0</v>
      </c>
      <c r="F74" s="6">
        <v>0</v>
      </c>
      <c r="G74" s="6">
        <f t="shared" si="3"/>
        <v>0</v>
      </c>
      <c r="H74" s="11">
        <v>9500</v>
      </c>
    </row>
    <row r="75" spans="1:8" x14ac:dyDescent="0.2">
      <c r="A75" s="22" t="s">
        <v>115</v>
      </c>
      <c r="B75" s="6">
        <v>0</v>
      </c>
      <c r="C75" s="6">
        <v>0</v>
      </c>
      <c r="D75" s="6">
        <f t="shared" si="2"/>
        <v>0</v>
      </c>
      <c r="E75" s="6">
        <v>0</v>
      </c>
      <c r="F75" s="6">
        <v>0</v>
      </c>
      <c r="G75" s="6">
        <f t="shared" si="3"/>
        <v>0</v>
      </c>
      <c r="H75" s="11">
        <v>9600</v>
      </c>
    </row>
    <row r="76" spans="1:8" x14ac:dyDescent="0.2">
      <c r="A76" s="23" t="s">
        <v>116</v>
      </c>
      <c r="B76" s="17">
        <v>0</v>
      </c>
      <c r="C76" s="17">
        <v>0</v>
      </c>
      <c r="D76" s="17">
        <f t="shared" si="2"/>
        <v>0</v>
      </c>
      <c r="E76" s="17">
        <v>0</v>
      </c>
      <c r="F76" s="17">
        <v>0</v>
      </c>
      <c r="G76" s="17">
        <f t="shared" si="3"/>
        <v>0</v>
      </c>
      <c r="H76" s="11">
        <v>9900</v>
      </c>
    </row>
    <row r="77" spans="1:8" x14ac:dyDescent="0.2">
      <c r="A77" s="12" t="s">
        <v>50</v>
      </c>
      <c r="B77" s="18">
        <f t="shared" ref="B77:G77" si="4">SUM(B5+B13+B23+B33+B43+B53+B57+B65+B69)</f>
        <v>65795316.359999999</v>
      </c>
      <c r="C77" s="18">
        <f t="shared" si="4"/>
        <v>0</v>
      </c>
      <c r="D77" s="18">
        <f t="shared" si="4"/>
        <v>65795316.359999999</v>
      </c>
      <c r="E77" s="18">
        <f t="shared" si="4"/>
        <v>10960729.66</v>
      </c>
      <c r="F77" s="18">
        <f t="shared" si="4"/>
        <v>10960729.66</v>
      </c>
      <c r="G77" s="18">
        <f t="shared" si="4"/>
        <v>54834586.699999996</v>
      </c>
    </row>
    <row r="79" spans="1:8" x14ac:dyDescent="0.2">
      <c r="A79" s="1" t="s">
        <v>120</v>
      </c>
    </row>
  </sheetData>
  <sheetProtection formatCells="0" formatColumns="0" formatRows="0" autoFilter="0"/>
  <mergeCells count="4">
    <mergeCell ref="A1:G1"/>
    <mergeCell ref="B2:F2"/>
    <mergeCell ref="G2:G3"/>
    <mergeCell ref="A2:A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  <ignoredErrors>
    <ignoredError sqref="B6:G12 B5:C5 E5:G5 B14:G22 B13:C13 E13:G13 B24:G32 B23:C23 E23:G23 B34:G42 B33:C33 E33:G33 B44:G52 B43:C43 E43:G43 B54:G56 B53:C53 E53:G53 B58:G64 B57:C57 E57:G57 B66:G68 B65:C65 E65:G65 B70:G77 B69:C69 E69:G69" unlockedFormula="1"/>
    <ignoredError sqref="D5 D13 D23 D33 D43 D53 D57 D65 D69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2"/>
  <sheetViews>
    <sheetView showGridLines="0" zoomScaleNormal="100" workbookViewId="0">
      <selection activeCell="H17" sqref="H17"/>
    </sheetView>
  </sheetViews>
  <sheetFormatPr baseColWidth="10" defaultColWidth="12" defaultRowHeight="11.25" x14ac:dyDescent="0.2"/>
  <cols>
    <col min="1" max="1" width="0.3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31" t="s">
        <v>130</v>
      </c>
      <c r="B1" s="29"/>
      <c r="C1" s="29"/>
      <c r="D1" s="29"/>
      <c r="E1" s="29"/>
      <c r="F1" s="29"/>
      <c r="G1" s="29"/>
      <c r="H1" s="30"/>
    </row>
    <row r="2" spans="1:8" x14ac:dyDescent="0.2">
      <c r="A2" s="37" t="s">
        <v>51</v>
      </c>
      <c r="B2" s="34"/>
      <c r="C2" s="31" t="s">
        <v>57</v>
      </c>
      <c r="D2" s="29"/>
      <c r="E2" s="29"/>
      <c r="F2" s="29"/>
      <c r="G2" s="30"/>
      <c r="H2" s="32" t="s">
        <v>56</v>
      </c>
    </row>
    <row r="3" spans="1:8" ht="24.95" customHeight="1" x14ac:dyDescent="0.2">
      <c r="A3" s="38"/>
      <c r="B3" s="35"/>
      <c r="C3" s="3" t="s">
        <v>52</v>
      </c>
      <c r="D3" s="3" t="s">
        <v>117</v>
      </c>
      <c r="E3" s="3" t="s">
        <v>53</v>
      </c>
      <c r="F3" s="3" t="s">
        <v>54</v>
      </c>
      <c r="G3" s="3" t="s">
        <v>55</v>
      </c>
      <c r="H3" s="33"/>
    </row>
    <row r="4" spans="1:8" x14ac:dyDescent="0.2">
      <c r="A4" s="39"/>
      <c r="B4" s="36"/>
      <c r="C4" s="4">
        <v>1</v>
      </c>
      <c r="D4" s="4">
        <v>2</v>
      </c>
      <c r="E4" s="4" t="s">
        <v>118</v>
      </c>
      <c r="F4" s="4">
        <v>4</v>
      </c>
      <c r="G4" s="4">
        <v>5</v>
      </c>
      <c r="H4" s="4" t="s">
        <v>119</v>
      </c>
    </row>
    <row r="5" spans="1:8" x14ac:dyDescent="0.2">
      <c r="A5" s="2"/>
      <c r="B5" s="7" t="s">
        <v>0</v>
      </c>
      <c r="C5" s="6">
        <v>61529099.090000004</v>
      </c>
      <c r="D5" s="6">
        <v>0</v>
      </c>
      <c r="E5" s="6">
        <f>C5+D5</f>
        <v>61529099.090000004</v>
      </c>
      <c r="F5" s="6">
        <v>9674637.8699999992</v>
      </c>
      <c r="G5" s="6">
        <v>9674637.8699999992</v>
      </c>
      <c r="H5" s="6">
        <f>E5-F5</f>
        <v>51854461.220000006</v>
      </c>
    </row>
    <row r="6" spans="1:8" x14ac:dyDescent="0.2">
      <c r="A6" s="2"/>
      <c r="B6" s="7" t="s">
        <v>1</v>
      </c>
      <c r="C6" s="6">
        <v>4266217.2699999996</v>
      </c>
      <c r="D6" s="6">
        <v>0</v>
      </c>
      <c r="E6" s="6">
        <f>C6+D6</f>
        <v>4266217.2699999996</v>
      </c>
      <c r="F6" s="6">
        <v>1286091.79</v>
      </c>
      <c r="G6" s="6">
        <v>1286091.79</v>
      </c>
      <c r="H6" s="6">
        <f>E6-F6</f>
        <v>2980125.4799999995</v>
      </c>
    </row>
    <row r="7" spans="1:8" x14ac:dyDescent="0.2">
      <c r="A7" s="2"/>
      <c r="B7" s="7" t="s">
        <v>2</v>
      </c>
      <c r="C7" s="6">
        <v>0</v>
      </c>
      <c r="D7" s="6">
        <v>0</v>
      </c>
      <c r="E7" s="6">
        <f>C7+D7</f>
        <v>0</v>
      </c>
      <c r="F7" s="6">
        <v>0</v>
      </c>
      <c r="G7" s="6">
        <v>0</v>
      </c>
      <c r="H7" s="6">
        <f>E7-F7</f>
        <v>0</v>
      </c>
    </row>
    <row r="8" spans="1:8" x14ac:dyDescent="0.2">
      <c r="A8" s="2"/>
      <c r="B8" s="7" t="s">
        <v>39</v>
      </c>
      <c r="C8" s="6">
        <v>0</v>
      </c>
      <c r="D8" s="6">
        <v>0</v>
      </c>
      <c r="E8" s="6">
        <f>C8+D8</f>
        <v>0</v>
      </c>
      <c r="F8" s="6">
        <v>0</v>
      </c>
      <c r="G8" s="6">
        <v>0</v>
      </c>
      <c r="H8" s="6">
        <f>E8-F8</f>
        <v>0</v>
      </c>
    </row>
    <row r="9" spans="1:8" x14ac:dyDescent="0.2">
      <c r="A9" s="2"/>
      <c r="B9" s="14" t="s">
        <v>36</v>
      </c>
      <c r="C9" s="17">
        <v>0</v>
      </c>
      <c r="D9" s="17">
        <v>0</v>
      </c>
      <c r="E9" s="17">
        <f>C9+D9</f>
        <v>0</v>
      </c>
      <c r="F9" s="17">
        <v>0</v>
      </c>
      <c r="G9" s="17">
        <v>0</v>
      </c>
      <c r="H9" s="17">
        <f>E9-F9</f>
        <v>0</v>
      </c>
    </row>
    <row r="10" spans="1:8" x14ac:dyDescent="0.2">
      <c r="A10" s="8"/>
      <c r="B10" s="12" t="s">
        <v>50</v>
      </c>
      <c r="C10" s="18">
        <f t="shared" ref="C10:H10" si="0">SUM(C5+C6+C7+C8+C9)</f>
        <v>65795316.359999999</v>
      </c>
      <c r="D10" s="18">
        <f t="shared" si="0"/>
        <v>0</v>
      </c>
      <c r="E10" s="18">
        <f t="shared" si="0"/>
        <v>65795316.359999999</v>
      </c>
      <c r="F10" s="18">
        <f t="shared" si="0"/>
        <v>10960729.66</v>
      </c>
      <c r="G10" s="18">
        <f t="shared" si="0"/>
        <v>10960729.66</v>
      </c>
      <c r="H10" s="18">
        <f t="shared" si="0"/>
        <v>54834586.700000003</v>
      </c>
    </row>
    <row r="12" spans="1:8" x14ac:dyDescent="0.2">
      <c r="A12" s="1" t="s">
        <v>120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  <ignoredErrors>
    <ignoredError sqref="C10:D10 E5:E10 F10:G10 H5:H1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43"/>
  <sheetViews>
    <sheetView showGridLines="0" topLeftCell="A22" workbookViewId="0">
      <selection activeCell="F46" sqref="F46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31" t="s">
        <v>140</v>
      </c>
      <c r="B1" s="29"/>
      <c r="C1" s="29"/>
      <c r="D1" s="29"/>
      <c r="E1" s="29"/>
      <c r="F1" s="29"/>
      <c r="G1" s="30"/>
    </row>
    <row r="2" spans="1:7" x14ac:dyDescent="0.2">
      <c r="A2" s="34" t="s">
        <v>51</v>
      </c>
      <c r="B2" s="31" t="s">
        <v>57</v>
      </c>
      <c r="C2" s="29"/>
      <c r="D2" s="29"/>
      <c r="E2" s="29"/>
      <c r="F2" s="30"/>
      <c r="G2" s="32" t="s">
        <v>56</v>
      </c>
    </row>
    <row r="3" spans="1:7" ht="24.95" customHeight="1" x14ac:dyDescent="0.2">
      <c r="A3" s="35"/>
      <c r="B3" s="3" t="s">
        <v>52</v>
      </c>
      <c r="C3" s="3" t="s">
        <v>117</v>
      </c>
      <c r="D3" s="3" t="s">
        <v>53</v>
      </c>
      <c r="E3" s="3" t="s">
        <v>54</v>
      </c>
      <c r="F3" s="3" t="s">
        <v>55</v>
      </c>
      <c r="G3" s="33"/>
    </row>
    <row r="4" spans="1:7" x14ac:dyDescent="0.2">
      <c r="A4" s="36"/>
      <c r="B4" s="4">
        <v>1</v>
      </c>
      <c r="C4" s="4">
        <v>2</v>
      </c>
      <c r="D4" s="4" t="s">
        <v>118</v>
      </c>
      <c r="E4" s="4">
        <v>4</v>
      </c>
      <c r="F4" s="4">
        <v>5</v>
      </c>
      <c r="G4" s="4" t="s">
        <v>119</v>
      </c>
    </row>
    <row r="5" spans="1:7" x14ac:dyDescent="0.2">
      <c r="A5" s="24"/>
      <c r="B5" s="9"/>
      <c r="C5" s="9"/>
      <c r="D5" s="9"/>
      <c r="E5" s="9"/>
      <c r="F5" s="9"/>
      <c r="G5" s="9"/>
    </row>
    <row r="6" spans="1:7" x14ac:dyDescent="0.2">
      <c r="A6" s="25" t="s">
        <v>131</v>
      </c>
      <c r="B6" s="6">
        <v>3300216.13</v>
      </c>
      <c r="C6" s="6">
        <v>0</v>
      </c>
      <c r="D6" s="6">
        <f>B6+C6</f>
        <v>3300216.13</v>
      </c>
      <c r="E6" s="6">
        <v>810081.74</v>
      </c>
      <c r="F6" s="6">
        <v>810081.74</v>
      </c>
      <c r="G6" s="6">
        <f>D6-E6</f>
        <v>2490134.3899999997</v>
      </c>
    </row>
    <row r="7" spans="1:7" x14ac:dyDescent="0.2">
      <c r="A7" s="25" t="s">
        <v>132</v>
      </c>
      <c r="B7" s="6">
        <v>861860.11</v>
      </c>
      <c r="C7" s="6">
        <v>0</v>
      </c>
      <c r="D7" s="6">
        <f t="shared" ref="D7:D12" si="0">B7+C7</f>
        <v>861860.11</v>
      </c>
      <c r="E7" s="6">
        <v>193540.96</v>
      </c>
      <c r="F7" s="6">
        <v>193540.96</v>
      </c>
      <c r="G7" s="6">
        <f t="shared" ref="G7:G12" si="1">D7-E7</f>
        <v>668319.15</v>
      </c>
    </row>
    <row r="8" spans="1:7" x14ac:dyDescent="0.2">
      <c r="A8" s="25" t="s">
        <v>133</v>
      </c>
      <c r="B8" s="6">
        <v>9317385.9600000009</v>
      </c>
      <c r="C8" s="6">
        <v>0</v>
      </c>
      <c r="D8" s="6">
        <f t="shared" si="0"/>
        <v>9317385.9600000009</v>
      </c>
      <c r="E8" s="6">
        <v>1383959.96</v>
      </c>
      <c r="F8" s="6">
        <v>1383959.96</v>
      </c>
      <c r="G8" s="6">
        <f t="shared" si="1"/>
        <v>7933426.0000000009</v>
      </c>
    </row>
    <row r="9" spans="1:7" x14ac:dyDescent="0.2">
      <c r="A9" s="25" t="s">
        <v>134</v>
      </c>
      <c r="B9" s="6">
        <v>11630640.539999999</v>
      </c>
      <c r="C9" s="6">
        <v>0</v>
      </c>
      <c r="D9" s="6">
        <f t="shared" si="0"/>
        <v>11630640.539999999</v>
      </c>
      <c r="E9" s="6">
        <v>1300347.1100000001</v>
      </c>
      <c r="F9" s="6">
        <v>1300347.1100000001</v>
      </c>
      <c r="G9" s="6">
        <f t="shared" si="1"/>
        <v>10330293.43</v>
      </c>
    </row>
    <row r="10" spans="1:7" x14ac:dyDescent="0.2">
      <c r="A10" s="25" t="s">
        <v>135</v>
      </c>
      <c r="B10" s="6">
        <v>3515975.43</v>
      </c>
      <c r="C10" s="6">
        <v>0</v>
      </c>
      <c r="D10" s="6">
        <f t="shared" si="0"/>
        <v>3515975.43</v>
      </c>
      <c r="E10" s="6">
        <v>645157.62</v>
      </c>
      <c r="F10" s="6">
        <v>645157.62</v>
      </c>
      <c r="G10" s="6">
        <f t="shared" si="1"/>
        <v>2870817.81</v>
      </c>
    </row>
    <row r="11" spans="1:7" x14ac:dyDescent="0.2">
      <c r="A11" s="25" t="s">
        <v>136</v>
      </c>
      <c r="B11" s="6">
        <v>9921330.5800000001</v>
      </c>
      <c r="C11" s="6">
        <v>0</v>
      </c>
      <c r="D11" s="6">
        <f t="shared" si="0"/>
        <v>9921330.5800000001</v>
      </c>
      <c r="E11" s="6">
        <v>2117241.4300000002</v>
      </c>
      <c r="F11" s="6">
        <v>2117241.4300000002</v>
      </c>
      <c r="G11" s="6">
        <f t="shared" si="1"/>
        <v>7804089.1500000004</v>
      </c>
    </row>
    <row r="12" spans="1:7" x14ac:dyDescent="0.2">
      <c r="A12" s="25" t="s">
        <v>137</v>
      </c>
      <c r="B12" s="6">
        <v>3536734.52</v>
      </c>
      <c r="C12" s="6">
        <v>0</v>
      </c>
      <c r="D12" s="6">
        <f t="shared" si="0"/>
        <v>3536734.52</v>
      </c>
      <c r="E12" s="6">
        <v>811338.62</v>
      </c>
      <c r="F12" s="6">
        <v>811338.62</v>
      </c>
      <c r="G12" s="6">
        <f t="shared" si="1"/>
        <v>2725395.9</v>
      </c>
    </row>
    <row r="13" spans="1:7" x14ac:dyDescent="0.2">
      <c r="A13" s="25" t="s">
        <v>138</v>
      </c>
      <c r="B13" s="6">
        <v>19233070.530000001</v>
      </c>
      <c r="C13" s="6">
        <v>0</v>
      </c>
      <c r="D13" s="6">
        <f t="shared" ref="D13" si="2">B13+C13</f>
        <v>19233070.530000001</v>
      </c>
      <c r="E13" s="6">
        <v>3147045.78</v>
      </c>
      <c r="F13" s="6">
        <v>3147045.78</v>
      </c>
      <c r="G13" s="6">
        <f t="shared" ref="G13" si="3">D13-E13</f>
        <v>16086024.750000002</v>
      </c>
    </row>
    <row r="14" spans="1:7" x14ac:dyDescent="0.2">
      <c r="A14" s="25" t="s">
        <v>139</v>
      </c>
      <c r="B14" s="6">
        <v>4478102.5599999996</v>
      </c>
      <c r="C14" s="6">
        <v>0</v>
      </c>
      <c r="D14" s="6">
        <f t="shared" ref="D14" si="4">B14+C14</f>
        <v>4478102.5599999996</v>
      </c>
      <c r="E14" s="6">
        <v>552016.43999999994</v>
      </c>
      <c r="F14" s="6">
        <v>552016.43999999994</v>
      </c>
      <c r="G14" s="6">
        <f t="shared" ref="G14" si="5">D14-E14</f>
        <v>3926086.1199999996</v>
      </c>
    </row>
    <row r="15" spans="1:7" x14ac:dyDescent="0.2">
      <c r="A15" s="25"/>
      <c r="B15" s="6"/>
      <c r="C15" s="6"/>
      <c r="D15" s="6"/>
      <c r="E15" s="6"/>
      <c r="F15" s="6"/>
      <c r="G15" s="6"/>
    </row>
    <row r="16" spans="1:7" x14ac:dyDescent="0.2">
      <c r="A16" s="13" t="s">
        <v>50</v>
      </c>
      <c r="B16" s="19">
        <f t="shared" ref="B16:G16" si="6">SUM(B6:B15)</f>
        <v>65795316.360000007</v>
      </c>
      <c r="C16" s="19">
        <f t="shared" si="6"/>
        <v>0</v>
      </c>
      <c r="D16" s="19">
        <f t="shared" si="6"/>
        <v>65795316.360000007</v>
      </c>
      <c r="E16" s="19">
        <f t="shared" si="6"/>
        <v>10960729.66</v>
      </c>
      <c r="F16" s="19">
        <f t="shared" si="6"/>
        <v>10960729.66</v>
      </c>
      <c r="G16" s="19">
        <f t="shared" si="6"/>
        <v>54834586.699999996</v>
      </c>
    </row>
    <row r="19" spans="1:7" ht="45" customHeight="1" x14ac:dyDescent="0.2">
      <c r="A19" s="31" t="s">
        <v>141</v>
      </c>
      <c r="B19" s="29"/>
      <c r="C19" s="29"/>
      <c r="D19" s="29"/>
      <c r="E19" s="29"/>
      <c r="F19" s="29"/>
      <c r="G19" s="30"/>
    </row>
    <row r="20" spans="1:7" x14ac:dyDescent="0.2">
      <c r="A20" s="34" t="s">
        <v>51</v>
      </c>
      <c r="B20" s="31" t="s">
        <v>57</v>
      </c>
      <c r="C20" s="29"/>
      <c r="D20" s="29"/>
      <c r="E20" s="29"/>
      <c r="F20" s="30"/>
      <c r="G20" s="32" t="s">
        <v>56</v>
      </c>
    </row>
    <row r="21" spans="1:7" ht="22.5" x14ac:dyDescent="0.2">
      <c r="A21" s="35"/>
      <c r="B21" s="3" t="s">
        <v>52</v>
      </c>
      <c r="C21" s="3" t="s">
        <v>117</v>
      </c>
      <c r="D21" s="3" t="s">
        <v>53</v>
      </c>
      <c r="E21" s="3" t="s">
        <v>54</v>
      </c>
      <c r="F21" s="3" t="s">
        <v>55</v>
      </c>
      <c r="G21" s="33"/>
    </row>
    <row r="22" spans="1:7" x14ac:dyDescent="0.2">
      <c r="A22" s="36"/>
      <c r="B22" s="4">
        <v>1</v>
      </c>
      <c r="C22" s="4">
        <v>2</v>
      </c>
      <c r="D22" s="4" t="s">
        <v>118</v>
      </c>
      <c r="E22" s="4">
        <v>4</v>
      </c>
      <c r="F22" s="4">
        <v>5</v>
      </c>
      <c r="G22" s="4" t="s">
        <v>119</v>
      </c>
    </row>
    <row r="23" spans="1:7" x14ac:dyDescent="0.2">
      <c r="A23" s="26" t="s">
        <v>8</v>
      </c>
      <c r="B23" s="6">
        <v>0</v>
      </c>
      <c r="C23" s="6">
        <v>0</v>
      </c>
      <c r="D23" s="6">
        <f>B23+C23</f>
        <v>0</v>
      </c>
      <c r="E23" s="6">
        <v>0</v>
      </c>
      <c r="F23" s="6">
        <v>0</v>
      </c>
      <c r="G23" s="6">
        <f>D23-E23</f>
        <v>0</v>
      </c>
    </row>
    <row r="24" spans="1:7" x14ac:dyDescent="0.2">
      <c r="A24" s="26" t="s">
        <v>9</v>
      </c>
      <c r="B24" s="6">
        <v>0</v>
      </c>
      <c r="C24" s="6">
        <v>0</v>
      </c>
      <c r="D24" s="6">
        <f t="shared" ref="D24:D26" si="7">B24+C24</f>
        <v>0</v>
      </c>
      <c r="E24" s="6">
        <v>0</v>
      </c>
      <c r="F24" s="6">
        <v>0</v>
      </c>
      <c r="G24" s="6">
        <f t="shared" ref="G24:G26" si="8">D24-E24</f>
        <v>0</v>
      </c>
    </row>
    <row r="25" spans="1:7" x14ac:dyDescent="0.2">
      <c r="A25" s="26" t="s">
        <v>10</v>
      </c>
      <c r="B25" s="6">
        <v>0</v>
      </c>
      <c r="C25" s="6">
        <v>0</v>
      </c>
      <c r="D25" s="6">
        <f t="shared" si="7"/>
        <v>0</v>
      </c>
      <c r="E25" s="6">
        <v>0</v>
      </c>
      <c r="F25" s="6">
        <v>0</v>
      </c>
      <c r="G25" s="6">
        <f t="shared" si="8"/>
        <v>0</v>
      </c>
    </row>
    <row r="26" spans="1:7" x14ac:dyDescent="0.2">
      <c r="A26" s="26" t="s">
        <v>121</v>
      </c>
      <c r="B26" s="6">
        <v>0</v>
      </c>
      <c r="C26" s="6">
        <v>0</v>
      </c>
      <c r="D26" s="6">
        <f t="shared" si="7"/>
        <v>0</v>
      </c>
      <c r="E26" s="6">
        <v>0</v>
      </c>
      <c r="F26" s="6">
        <v>0</v>
      </c>
      <c r="G26" s="6">
        <f t="shared" si="8"/>
        <v>0</v>
      </c>
    </row>
    <row r="27" spans="1:7" x14ac:dyDescent="0.2">
      <c r="A27" s="13" t="s">
        <v>50</v>
      </c>
      <c r="B27" s="19">
        <f t="shared" ref="B27:G27" si="9">SUM(B23:B26)</f>
        <v>0</v>
      </c>
      <c r="C27" s="19">
        <f t="shared" si="9"/>
        <v>0</v>
      </c>
      <c r="D27" s="19">
        <f t="shared" si="9"/>
        <v>0</v>
      </c>
      <c r="E27" s="19">
        <f t="shared" si="9"/>
        <v>0</v>
      </c>
      <c r="F27" s="19">
        <f t="shared" si="9"/>
        <v>0</v>
      </c>
      <c r="G27" s="19">
        <f t="shared" si="9"/>
        <v>0</v>
      </c>
    </row>
    <row r="30" spans="1:7" ht="45" customHeight="1" x14ac:dyDescent="0.2">
      <c r="A30" s="31" t="s">
        <v>142</v>
      </c>
      <c r="B30" s="29"/>
      <c r="C30" s="29"/>
      <c r="D30" s="29"/>
      <c r="E30" s="29"/>
      <c r="F30" s="29"/>
      <c r="G30" s="30"/>
    </row>
    <row r="31" spans="1:7" x14ac:dyDescent="0.2">
      <c r="A31" s="34" t="s">
        <v>51</v>
      </c>
      <c r="B31" s="31" t="s">
        <v>57</v>
      </c>
      <c r="C31" s="29"/>
      <c r="D31" s="29"/>
      <c r="E31" s="29"/>
      <c r="F31" s="30"/>
      <c r="G31" s="32" t="s">
        <v>56</v>
      </c>
    </row>
    <row r="32" spans="1:7" ht="22.5" x14ac:dyDescent="0.2">
      <c r="A32" s="35"/>
      <c r="B32" s="3" t="s">
        <v>52</v>
      </c>
      <c r="C32" s="3" t="s">
        <v>117</v>
      </c>
      <c r="D32" s="3" t="s">
        <v>53</v>
      </c>
      <c r="E32" s="3" t="s">
        <v>54</v>
      </c>
      <c r="F32" s="3" t="s">
        <v>55</v>
      </c>
      <c r="G32" s="33"/>
    </row>
    <row r="33" spans="1:7" x14ac:dyDescent="0.2">
      <c r="A33" s="36"/>
      <c r="B33" s="4">
        <v>1</v>
      </c>
      <c r="C33" s="4">
        <v>2</v>
      </c>
      <c r="D33" s="4" t="s">
        <v>118</v>
      </c>
      <c r="E33" s="4">
        <v>4</v>
      </c>
      <c r="F33" s="4">
        <v>5</v>
      </c>
      <c r="G33" s="4" t="s">
        <v>119</v>
      </c>
    </row>
    <row r="34" spans="1:7" x14ac:dyDescent="0.2">
      <c r="A34" s="27" t="s">
        <v>12</v>
      </c>
      <c r="B34" s="6">
        <v>65795316.359999999</v>
      </c>
      <c r="C34" s="6">
        <v>0</v>
      </c>
      <c r="D34" s="6">
        <f t="shared" ref="D34:D40" si="10">B34+C34</f>
        <v>65795316.359999999</v>
      </c>
      <c r="E34" s="6">
        <v>10960729.66</v>
      </c>
      <c r="F34" s="6">
        <v>10960729.66</v>
      </c>
      <c r="G34" s="6">
        <f t="shared" ref="G34:G40" si="11">D34-E34</f>
        <v>54834586.700000003</v>
      </c>
    </row>
    <row r="35" spans="1:7" x14ac:dyDescent="0.2">
      <c r="A35" s="27" t="s">
        <v>11</v>
      </c>
      <c r="B35" s="6">
        <v>0</v>
      </c>
      <c r="C35" s="6">
        <v>0</v>
      </c>
      <c r="D35" s="6">
        <f t="shared" si="10"/>
        <v>0</v>
      </c>
      <c r="E35" s="6">
        <v>0</v>
      </c>
      <c r="F35" s="6">
        <v>0</v>
      </c>
      <c r="G35" s="6">
        <f t="shared" si="11"/>
        <v>0</v>
      </c>
    </row>
    <row r="36" spans="1:7" x14ac:dyDescent="0.2">
      <c r="A36" s="27" t="s">
        <v>13</v>
      </c>
      <c r="B36" s="6">
        <v>0</v>
      </c>
      <c r="C36" s="6">
        <v>0</v>
      </c>
      <c r="D36" s="6">
        <f t="shared" si="10"/>
        <v>0</v>
      </c>
      <c r="E36" s="6">
        <v>0</v>
      </c>
      <c r="F36" s="6">
        <v>0</v>
      </c>
      <c r="G36" s="6">
        <f t="shared" si="11"/>
        <v>0</v>
      </c>
    </row>
    <row r="37" spans="1:7" x14ac:dyDescent="0.2">
      <c r="A37" s="27" t="s">
        <v>25</v>
      </c>
      <c r="B37" s="6">
        <v>0</v>
      </c>
      <c r="C37" s="6">
        <v>0</v>
      </c>
      <c r="D37" s="6">
        <f t="shared" si="10"/>
        <v>0</v>
      </c>
      <c r="E37" s="6">
        <v>0</v>
      </c>
      <c r="F37" s="6">
        <v>0</v>
      </c>
      <c r="G37" s="6">
        <f t="shared" si="11"/>
        <v>0</v>
      </c>
    </row>
    <row r="38" spans="1:7" ht="11.25" customHeight="1" x14ac:dyDescent="0.2">
      <c r="A38" s="27" t="s">
        <v>26</v>
      </c>
      <c r="B38" s="6">
        <v>0</v>
      </c>
      <c r="C38" s="6">
        <v>0</v>
      </c>
      <c r="D38" s="6">
        <f t="shared" si="10"/>
        <v>0</v>
      </c>
      <c r="E38" s="6">
        <v>0</v>
      </c>
      <c r="F38" s="6">
        <v>0</v>
      </c>
      <c r="G38" s="6">
        <f t="shared" si="11"/>
        <v>0</v>
      </c>
    </row>
    <row r="39" spans="1:7" x14ac:dyDescent="0.2">
      <c r="A39" s="27" t="s">
        <v>128</v>
      </c>
      <c r="B39" s="6">
        <v>0</v>
      </c>
      <c r="C39" s="6">
        <v>0</v>
      </c>
      <c r="D39" s="6">
        <f t="shared" si="10"/>
        <v>0</v>
      </c>
      <c r="E39" s="6">
        <v>0</v>
      </c>
      <c r="F39" s="6">
        <v>0</v>
      </c>
      <c r="G39" s="6">
        <f t="shared" si="11"/>
        <v>0</v>
      </c>
    </row>
    <row r="40" spans="1:7" x14ac:dyDescent="0.2">
      <c r="A40" s="27" t="s">
        <v>14</v>
      </c>
      <c r="B40" s="6">
        <v>0</v>
      </c>
      <c r="C40" s="6">
        <v>0</v>
      </c>
      <c r="D40" s="6">
        <f t="shared" si="10"/>
        <v>0</v>
      </c>
      <c r="E40" s="6">
        <v>0</v>
      </c>
      <c r="F40" s="6">
        <v>0</v>
      </c>
      <c r="G40" s="6">
        <f t="shared" si="11"/>
        <v>0</v>
      </c>
    </row>
    <row r="41" spans="1:7" x14ac:dyDescent="0.2">
      <c r="A41" s="13" t="s">
        <v>50</v>
      </c>
      <c r="B41" s="19">
        <f t="shared" ref="B41:G41" si="12">SUM(B34:B40)</f>
        <v>65795316.359999999</v>
      </c>
      <c r="C41" s="19">
        <f t="shared" si="12"/>
        <v>0</v>
      </c>
      <c r="D41" s="19">
        <f t="shared" si="12"/>
        <v>65795316.359999999</v>
      </c>
      <c r="E41" s="19">
        <f t="shared" si="12"/>
        <v>10960729.66</v>
      </c>
      <c r="F41" s="19">
        <f t="shared" si="12"/>
        <v>10960729.66</v>
      </c>
      <c r="G41" s="19">
        <f t="shared" si="12"/>
        <v>54834586.700000003</v>
      </c>
    </row>
    <row r="43" spans="1:7" x14ac:dyDescent="0.2">
      <c r="A43" s="1" t="s">
        <v>120</v>
      </c>
    </row>
  </sheetData>
  <sheetProtection formatCells="0" formatColumns="0" formatRows="0" insertRows="0" deleteRows="0" autoFilter="0"/>
  <mergeCells count="12">
    <mergeCell ref="B31:F31"/>
    <mergeCell ref="G31:G32"/>
    <mergeCell ref="B20:F20"/>
    <mergeCell ref="G20:G21"/>
    <mergeCell ref="A30:G30"/>
    <mergeCell ref="A20:A22"/>
    <mergeCell ref="A31:A33"/>
    <mergeCell ref="B2:F2"/>
    <mergeCell ref="G2:G3"/>
    <mergeCell ref="A1:G1"/>
    <mergeCell ref="A19:G19"/>
    <mergeCell ref="A2:A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  <ignoredErrors>
    <ignoredError sqref="B16:C16 D6:D16 E16:F16 G6:G16 D23:D27 G23:G27 D34:D41 G34:G4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39"/>
  <sheetViews>
    <sheetView showGridLines="0" tabSelected="1" workbookViewId="0">
      <selection activeCell="J28" sqref="J28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31" t="s">
        <v>143</v>
      </c>
      <c r="B1" s="29"/>
      <c r="C1" s="29"/>
      <c r="D1" s="29"/>
      <c r="E1" s="29"/>
      <c r="F1" s="29"/>
      <c r="G1" s="30"/>
    </row>
    <row r="2" spans="1:7" x14ac:dyDescent="0.2">
      <c r="A2" s="34" t="s">
        <v>51</v>
      </c>
      <c r="B2" s="31" t="s">
        <v>57</v>
      </c>
      <c r="C2" s="29"/>
      <c r="D2" s="29"/>
      <c r="E2" s="29"/>
      <c r="F2" s="30"/>
      <c r="G2" s="32" t="s">
        <v>56</v>
      </c>
    </row>
    <row r="3" spans="1:7" ht="24.95" customHeight="1" x14ac:dyDescent="0.2">
      <c r="A3" s="35"/>
      <c r="B3" s="3" t="s">
        <v>52</v>
      </c>
      <c r="C3" s="3" t="s">
        <v>117</v>
      </c>
      <c r="D3" s="3" t="s">
        <v>53</v>
      </c>
      <c r="E3" s="3" t="s">
        <v>54</v>
      </c>
      <c r="F3" s="3" t="s">
        <v>55</v>
      </c>
      <c r="G3" s="33"/>
    </row>
    <row r="4" spans="1:7" x14ac:dyDescent="0.2">
      <c r="A4" s="36"/>
      <c r="B4" s="4">
        <v>1</v>
      </c>
      <c r="C4" s="4">
        <v>2</v>
      </c>
      <c r="D4" s="4" t="s">
        <v>118</v>
      </c>
      <c r="E4" s="4">
        <v>4</v>
      </c>
      <c r="F4" s="4">
        <v>5</v>
      </c>
      <c r="G4" s="4" t="s">
        <v>119</v>
      </c>
    </row>
    <row r="5" spans="1:7" x14ac:dyDescent="0.2">
      <c r="A5" s="10" t="s">
        <v>15</v>
      </c>
      <c r="B5" s="16">
        <f t="shared" ref="B5:G5" si="0">SUM(B6:B13)</f>
        <v>861860.11</v>
      </c>
      <c r="C5" s="16">
        <f t="shared" si="0"/>
        <v>0</v>
      </c>
      <c r="D5" s="16">
        <f t="shared" si="0"/>
        <v>861860.11</v>
      </c>
      <c r="E5" s="16">
        <f t="shared" si="0"/>
        <v>193540.96</v>
      </c>
      <c r="F5" s="16">
        <f t="shared" si="0"/>
        <v>193540.96</v>
      </c>
      <c r="G5" s="16">
        <f t="shared" si="0"/>
        <v>668319.15</v>
      </c>
    </row>
    <row r="6" spans="1:7" x14ac:dyDescent="0.2">
      <c r="A6" s="28" t="s">
        <v>40</v>
      </c>
      <c r="B6" s="6">
        <v>0</v>
      </c>
      <c r="C6" s="6">
        <v>0</v>
      </c>
      <c r="D6" s="6">
        <f>B6+C6</f>
        <v>0</v>
      </c>
      <c r="E6" s="6">
        <v>0</v>
      </c>
      <c r="F6" s="6">
        <v>0</v>
      </c>
      <c r="G6" s="6">
        <f>D6-E6</f>
        <v>0</v>
      </c>
    </row>
    <row r="7" spans="1:7" x14ac:dyDescent="0.2">
      <c r="A7" s="28" t="s">
        <v>16</v>
      </c>
      <c r="B7" s="6">
        <v>0</v>
      </c>
      <c r="C7" s="6">
        <v>0</v>
      </c>
      <c r="D7" s="6">
        <f t="shared" ref="D7:D13" si="1">B7+C7</f>
        <v>0</v>
      </c>
      <c r="E7" s="6">
        <v>0</v>
      </c>
      <c r="F7" s="6">
        <v>0</v>
      </c>
      <c r="G7" s="6">
        <f t="shared" ref="G7:G13" si="2">D7-E7</f>
        <v>0</v>
      </c>
    </row>
    <row r="8" spans="1:7" x14ac:dyDescent="0.2">
      <c r="A8" s="28" t="s">
        <v>122</v>
      </c>
      <c r="B8" s="6">
        <v>0</v>
      </c>
      <c r="C8" s="6">
        <v>0</v>
      </c>
      <c r="D8" s="6">
        <f t="shared" si="1"/>
        <v>0</v>
      </c>
      <c r="E8" s="6">
        <v>0</v>
      </c>
      <c r="F8" s="6">
        <v>0</v>
      </c>
      <c r="G8" s="6">
        <f t="shared" si="2"/>
        <v>0</v>
      </c>
    </row>
    <row r="9" spans="1:7" x14ac:dyDescent="0.2">
      <c r="A9" s="28" t="s">
        <v>3</v>
      </c>
      <c r="B9" s="6">
        <v>0</v>
      </c>
      <c r="C9" s="6">
        <v>0</v>
      </c>
      <c r="D9" s="6">
        <f t="shared" si="1"/>
        <v>0</v>
      </c>
      <c r="E9" s="6">
        <v>0</v>
      </c>
      <c r="F9" s="6">
        <v>0</v>
      </c>
      <c r="G9" s="6">
        <f t="shared" si="2"/>
        <v>0</v>
      </c>
    </row>
    <row r="10" spans="1:7" x14ac:dyDescent="0.2">
      <c r="A10" s="28" t="s">
        <v>22</v>
      </c>
      <c r="B10" s="6">
        <v>0</v>
      </c>
      <c r="C10" s="6">
        <v>0</v>
      </c>
      <c r="D10" s="6">
        <f t="shared" si="1"/>
        <v>0</v>
      </c>
      <c r="E10" s="6">
        <v>0</v>
      </c>
      <c r="F10" s="6">
        <v>0</v>
      </c>
      <c r="G10" s="6">
        <f t="shared" si="2"/>
        <v>0</v>
      </c>
    </row>
    <row r="11" spans="1:7" x14ac:dyDescent="0.2">
      <c r="A11" s="28" t="s">
        <v>17</v>
      </c>
      <c r="B11" s="6">
        <v>0</v>
      </c>
      <c r="C11" s="6">
        <v>0</v>
      </c>
      <c r="D11" s="6">
        <f t="shared" si="1"/>
        <v>0</v>
      </c>
      <c r="E11" s="6">
        <v>0</v>
      </c>
      <c r="F11" s="6">
        <v>0</v>
      </c>
      <c r="G11" s="6">
        <f t="shared" si="2"/>
        <v>0</v>
      </c>
    </row>
    <row r="12" spans="1:7" x14ac:dyDescent="0.2">
      <c r="A12" s="28" t="s">
        <v>41</v>
      </c>
      <c r="B12" s="6">
        <v>0</v>
      </c>
      <c r="C12" s="6">
        <v>0</v>
      </c>
      <c r="D12" s="6">
        <f t="shared" si="1"/>
        <v>0</v>
      </c>
      <c r="E12" s="6">
        <v>0</v>
      </c>
      <c r="F12" s="6">
        <v>0</v>
      </c>
      <c r="G12" s="6">
        <f t="shared" si="2"/>
        <v>0</v>
      </c>
    </row>
    <row r="13" spans="1:7" x14ac:dyDescent="0.2">
      <c r="A13" s="28" t="s">
        <v>18</v>
      </c>
      <c r="B13" s="6">
        <v>861860.11</v>
      </c>
      <c r="C13" s="6">
        <v>0</v>
      </c>
      <c r="D13" s="6">
        <f t="shared" si="1"/>
        <v>861860.11</v>
      </c>
      <c r="E13" s="6">
        <v>193540.96</v>
      </c>
      <c r="F13" s="6">
        <v>193540.96</v>
      </c>
      <c r="G13" s="6">
        <f t="shared" si="2"/>
        <v>668319.15</v>
      </c>
    </row>
    <row r="14" spans="1:7" x14ac:dyDescent="0.2">
      <c r="A14" s="10" t="s">
        <v>19</v>
      </c>
      <c r="B14" s="16">
        <f t="shared" ref="B14:G14" si="3">SUM(B15:B21)</f>
        <v>64933456.25</v>
      </c>
      <c r="C14" s="16">
        <f t="shared" si="3"/>
        <v>0</v>
      </c>
      <c r="D14" s="16">
        <f t="shared" si="3"/>
        <v>64933456.25</v>
      </c>
      <c r="E14" s="16">
        <f t="shared" si="3"/>
        <v>10767188.699999999</v>
      </c>
      <c r="F14" s="16">
        <f t="shared" si="3"/>
        <v>10767188.699999999</v>
      </c>
      <c r="G14" s="16">
        <f t="shared" si="3"/>
        <v>54166267.550000004</v>
      </c>
    </row>
    <row r="15" spans="1:7" x14ac:dyDescent="0.2">
      <c r="A15" s="28" t="s">
        <v>42</v>
      </c>
      <c r="B15" s="6">
        <v>38647675.770000003</v>
      </c>
      <c r="C15" s="6">
        <v>0</v>
      </c>
      <c r="D15" s="6">
        <f>B15+C15</f>
        <v>38647675.770000003</v>
      </c>
      <c r="E15" s="6">
        <v>6163646.6799999997</v>
      </c>
      <c r="F15" s="6">
        <v>6163646.6799999997</v>
      </c>
      <c r="G15" s="6">
        <f t="shared" ref="G15:G21" si="4">D15-E15</f>
        <v>32484029.090000004</v>
      </c>
    </row>
    <row r="16" spans="1:7" x14ac:dyDescent="0.2">
      <c r="A16" s="28" t="s">
        <v>27</v>
      </c>
      <c r="B16" s="6">
        <v>26285780.48</v>
      </c>
      <c r="C16" s="6">
        <v>0</v>
      </c>
      <c r="D16" s="6">
        <f t="shared" ref="D16:D21" si="5">B16+C16</f>
        <v>26285780.48</v>
      </c>
      <c r="E16" s="6">
        <v>4603542.0199999996</v>
      </c>
      <c r="F16" s="6">
        <v>4603542.0199999996</v>
      </c>
      <c r="G16" s="6">
        <f t="shared" si="4"/>
        <v>21682238.460000001</v>
      </c>
    </row>
    <row r="17" spans="1:7" x14ac:dyDescent="0.2">
      <c r="A17" s="28" t="s">
        <v>20</v>
      </c>
      <c r="B17" s="6">
        <v>0</v>
      </c>
      <c r="C17" s="6">
        <v>0</v>
      </c>
      <c r="D17" s="6">
        <f t="shared" si="5"/>
        <v>0</v>
      </c>
      <c r="E17" s="6">
        <v>0</v>
      </c>
      <c r="F17" s="6">
        <v>0</v>
      </c>
      <c r="G17" s="6">
        <f t="shared" si="4"/>
        <v>0</v>
      </c>
    </row>
    <row r="18" spans="1:7" x14ac:dyDescent="0.2">
      <c r="A18" s="28" t="s">
        <v>43</v>
      </c>
      <c r="B18" s="6">
        <v>0</v>
      </c>
      <c r="C18" s="6">
        <v>0</v>
      </c>
      <c r="D18" s="6">
        <f t="shared" si="5"/>
        <v>0</v>
      </c>
      <c r="E18" s="6">
        <v>0</v>
      </c>
      <c r="F18" s="6">
        <v>0</v>
      </c>
      <c r="G18" s="6">
        <f t="shared" si="4"/>
        <v>0</v>
      </c>
    </row>
    <row r="19" spans="1:7" x14ac:dyDescent="0.2">
      <c r="A19" s="28" t="s">
        <v>44</v>
      </c>
      <c r="B19" s="6">
        <v>0</v>
      </c>
      <c r="C19" s="6">
        <v>0</v>
      </c>
      <c r="D19" s="6">
        <f t="shared" si="5"/>
        <v>0</v>
      </c>
      <c r="E19" s="6">
        <v>0</v>
      </c>
      <c r="F19" s="6">
        <v>0</v>
      </c>
      <c r="G19" s="6">
        <f t="shared" si="4"/>
        <v>0</v>
      </c>
    </row>
    <row r="20" spans="1:7" x14ac:dyDescent="0.2">
      <c r="A20" s="28" t="s">
        <v>45</v>
      </c>
      <c r="B20" s="6">
        <v>0</v>
      </c>
      <c r="C20" s="6">
        <v>0</v>
      </c>
      <c r="D20" s="6">
        <f t="shared" si="5"/>
        <v>0</v>
      </c>
      <c r="E20" s="6">
        <v>0</v>
      </c>
      <c r="F20" s="6">
        <v>0</v>
      </c>
      <c r="G20" s="6">
        <f t="shared" si="4"/>
        <v>0</v>
      </c>
    </row>
    <row r="21" spans="1:7" x14ac:dyDescent="0.2">
      <c r="A21" s="28" t="s">
        <v>4</v>
      </c>
      <c r="B21" s="6">
        <v>0</v>
      </c>
      <c r="C21" s="6">
        <v>0</v>
      </c>
      <c r="D21" s="6">
        <f t="shared" si="5"/>
        <v>0</v>
      </c>
      <c r="E21" s="6">
        <v>0</v>
      </c>
      <c r="F21" s="6">
        <v>0</v>
      </c>
      <c r="G21" s="6">
        <f t="shared" si="4"/>
        <v>0</v>
      </c>
    </row>
    <row r="22" spans="1:7" x14ac:dyDescent="0.2">
      <c r="A22" s="10" t="s">
        <v>46</v>
      </c>
      <c r="B22" s="16">
        <f t="shared" ref="B22:G22" si="6">SUM(B23:B31)</f>
        <v>0</v>
      </c>
      <c r="C22" s="16">
        <f t="shared" si="6"/>
        <v>0</v>
      </c>
      <c r="D22" s="16">
        <f t="shared" si="6"/>
        <v>0</v>
      </c>
      <c r="E22" s="16">
        <f t="shared" si="6"/>
        <v>0</v>
      </c>
      <c r="F22" s="16">
        <f t="shared" si="6"/>
        <v>0</v>
      </c>
      <c r="G22" s="16">
        <f t="shared" si="6"/>
        <v>0</v>
      </c>
    </row>
    <row r="23" spans="1:7" x14ac:dyDescent="0.2">
      <c r="A23" s="28" t="s">
        <v>28</v>
      </c>
      <c r="B23" s="6">
        <v>0</v>
      </c>
      <c r="C23" s="6">
        <v>0</v>
      </c>
      <c r="D23" s="6">
        <f>B23+C23</f>
        <v>0</v>
      </c>
      <c r="E23" s="6">
        <v>0</v>
      </c>
      <c r="F23" s="6">
        <v>0</v>
      </c>
      <c r="G23" s="6">
        <f t="shared" ref="G23:G31" si="7">D23-E23</f>
        <v>0</v>
      </c>
    </row>
    <row r="24" spans="1:7" x14ac:dyDescent="0.2">
      <c r="A24" s="28" t="s">
        <v>23</v>
      </c>
      <c r="B24" s="6">
        <v>0</v>
      </c>
      <c r="C24" s="6">
        <v>0</v>
      </c>
      <c r="D24" s="6">
        <f t="shared" ref="D24:D31" si="8">B24+C24</f>
        <v>0</v>
      </c>
      <c r="E24" s="6">
        <v>0</v>
      </c>
      <c r="F24" s="6">
        <v>0</v>
      </c>
      <c r="G24" s="6">
        <f t="shared" si="7"/>
        <v>0</v>
      </c>
    </row>
    <row r="25" spans="1:7" x14ac:dyDescent="0.2">
      <c r="A25" s="28" t="s">
        <v>29</v>
      </c>
      <c r="B25" s="6">
        <v>0</v>
      </c>
      <c r="C25" s="6">
        <v>0</v>
      </c>
      <c r="D25" s="6">
        <f t="shared" si="8"/>
        <v>0</v>
      </c>
      <c r="E25" s="6">
        <v>0</v>
      </c>
      <c r="F25" s="6">
        <v>0</v>
      </c>
      <c r="G25" s="6">
        <f t="shared" si="7"/>
        <v>0</v>
      </c>
    </row>
    <row r="26" spans="1:7" x14ac:dyDescent="0.2">
      <c r="A26" s="28" t="s">
        <v>47</v>
      </c>
      <c r="B26" s="6">
        <v>0</v>
      </c>
      <c r="C26" s="6">
        <v>0</v>
      </c>
      <c r="D26" s="6">
        <f t="shared" si="8"/>
        <v>0</v>
      </c>
      <c r="E26" s="6">
        <v>0</v>
      </c>
      <c r="F26" s="6">
        <v>0</v>
      </c>
      <c r="G26" s="6">
        <f t="shared" si="7"/>
        <v>0</v>
      </c>
    </row>
    <row r="27" spans="1:7" x14ac:dyDescent="0.2">
      <c r="A27" s="28" t="s">
        <v>21</v>
      </c>
      <c r="B27" s="6">
        <v>0</v>
      </c>
      <c r="C27" s="6">
        <v>0</v>
      </c>
      <c r="D27" s="6">
        <f t="shared" si="8"/>
        <v>0</v>
      </c>
      <c r="E27" s="6">
        <v>0</v>
      </c>
      <c r="F27" s="6">
        <v>0</v>
      </c>
      <c r="G27" s="6">
        <f t="shared" si="7"/>
        <v>0</v>
      </c>
    </row>
    <row r="28" spans="1:7" x14ac:dyDescent="0.2">
      <c r="A28" s="28" t="s">
        <v>5</v>
      </c>
      <c r="B28" s="6">
        <v>0</v>
      </c>
      <c r="C28" s="6">
        <v>0</v>
      </c>
      <c r="D28" s="6">
        <f t="shared" si="8"/>
        <v>0</v>
      </c>
      <c r="E28" s="6">
        <v>0</v>
      </c>
      <c r="F28" s="6">
        <v>0</v>
      </c>
      <c r="G28" s="6">
        <f t="shared" si="7"/>
        <v>0</v>
      </c>
    </row>
    <row r="29" spans="1:7" x14ac:dyDescent="0.2">
      <c r="A29" s="28" t="s">
        <v>6</v>
      </c>
      <c r="B29" s="6">
        <v>0</v>
      </c>
      <c r="C29" s="6">
        <v>0</v>
      </c>
      <c r="D29" s="6">
        <f t="shared" si="8"/>
        <v>0</v>
      </c>
      <c r="E29" s="6">
        <v>0</v>
      </c>
      <c r="F29" s="6">
        <v>0</v>
      </c>
      <c r="G29" s="6">
        <f t="shared" si="7"/>
        <v>0</v>
      </c>
    </row>
    <row r="30" spans="1:7" x14ac:dyDescent="0.2">
      <c r="A30" s="28" t="s">
        <v>48</v>
      </c>
      <c r="B30" s="6">
        <v>0</v>
      </c>
      <c r="C30" s="6">
        <v>0</v>
      </c>
      <c r="D30" s="6">
        <f t="shared" si="8"/>
        <v>0</v>
      </c>
      <c r="E30" s="6">
        <v>0</v>
      </c>
      <c r="F30" s="6">
        <v>0</v>
      </c>
      <c r="G30" s="6">
        <f t="shared" si="7"/>
        <v>0</v>
      </c>
    </row>
    <row r="31" spans="1:7" x14ac:dyDescent="0.2">
      <c r="A31" s="28" t="s">
        <v>30</v>
      </c>
      <c r="B31" s="6">
        <v>0</v>
      </c>
      <c r="C31" s="6">
        <v>0</v>
      </c>
      <c r="D31" s="6">
        <f t="shared" si="8"/>
        <v>0</v>
      </c>
      <c r="E31" s="6">
        <v>0</v>
      </c>
      <c r="F31" s="6">
        <v>0</v>
      </c>
      <c r="G31" s="6">
        <f t="shared" si="7"/>
        <v>0</v>
      </c>
    </row>
    <row r="32" spans="1:7" x14ac:dyDescent="0.2">
      <c r="A32" s="10" t="s">
        <v>31</v>
      </c>
      <c r="B32" s="16">
        <f t="shared" ref="B32:G32" si="9">SUM(B33:B36)</f>
        <v>0</v>
      </c>
      <c r="C32" s="16">
        <f t="shared" si="9"/>
        <v>0</v>
      </c>
      <c r="D32" s="16">
        <f t="shared" si="9"/>
        <v>0</v>
      </c>
      <c r="E32" s="16">
        <f t="shared" si="9"/>
        <v>0</v>
      </c>
      <c r="F32" s="16">
        <f t="shared" si="9"/>
        <v>0</v>
      </c>
      <c r="G32" s="16">
        <f t="shared" si="9"/>
        <v>0</v>
      </c>
    </row>
    <row r="33" spans="1:7" x14ac:dyDescent="0.2">
      <c r="A33" s="28" t="s">
        <v>49</v>
      </c>
      <c r="B33" s="6">
        <v>0</v>
      </c>
      <c r="C33" s="6">
        <v>0</v>
      </c>
      <c r="D33" s="6">
        <f>B33+C33</f>
        <v>0</v>
      </c>
      <c r="E33" s="6">
        <v>0</v>
      </c>
      <c r="F33" s="6">
        <v>0</v>
      </c>
      <c r="G33" s="6">
        <f t="shared" ref="G33:G36" si="10">D33-E33</f>
        <v>0</v>
      </c>
    </row>
    <row r="34" spans="1:7" ht="11.25" customHeight="1" x14ac:dyDescent="0.2">
      <c r="A34" s="28" t="s">
        <v>24</v>
      </c>
      <c r="B34" s="6">
        <v>0</v>
      </c>
      <c r="C34" s="6">
        <v>0</v>
      </c>
      <c r="D34" s="6">
        <f t="shared" ref="D34:D36" si="11">B34+C34</f>
        <v>0</v>
      </c>
      <c r="E34" s="6">
        <v>0</v>
      </c>
      <c r="F34" s="6">
        <v>0</v>
      </c>
      <c r="G34" s="6">
        <f t="shared" si="10"/>
        <v>0</v>
      </c>
    </row>
    <row r="35" spans="1:7" x14ac:dyDescent="0.2">
      <c r="A35" s="28" t="s">
        <v>32</v>
      </c>
      <c r="B35" s="6">
        <v>0</v>
      </c>
      <c r="C35" s="6">
        <v>0</v>
      </c>
      <c r="D35" s="6">
        <f t="shared" si="11"/>
        <v>0</v>
      </c>
      <c r="E35" s="6">
        <v>0</v>
      </c>
      <c r="F35" s="6">
        <v>0</v>
      </c>
      <c r="G35" s="6">
        <f t="shared" si="10"/>
        <v>0</v>
      </c>
    </row>
    <row r="36" spans="1:7" x14ac:dyDescent="0.2">
      <c r="A36" s="28" t="s">
        <v>7</v>
      </c>
      <c r="B36" s="6">
        <v>0</v>
      </c>
      <c r="C36" s="6">
        <v>0</v>
      </c>
      <c r="D36" s="6">
        <f t="shared" si="11"/>
        <v>0</v>
      </c>
      <c r="E36" s="6">
        <v>0</v>
      </c>
      <c r="F36" s="6">
        <v>0</v>
      </c>
      <c r="G36" s="6">
        <f t="shared" si="10"/>
        <v>0</v>
      </c>
    </row>
    <row r="37" spans="1:7" x14ac:dyDescent="0.2">
      <c r="A37" s="13" t="s">
        <v>50</v>
      </c>
      <c r="B37" s="19">
        <f t="shared" ref="B37:G37" si="12">SUM(B32+B22+B14+B5)</f>
        <v>65795316.359999999</v>
      </c>
      <c r="C37" s="19">
        <f t="shared" si="12"/>
        <v>0</v>
      </c>
      <c r="D37" s="19">
        <f t="shared" si="12"/>
        <v>65795316.359999999</v>
      </c>
      <c r="E37" s="19">
        <f t="shared" si="12"/>
        <v>10960729.66</v>
      </c>
      <c r="F37" s="19">
        <f t="shared" si="12"/>
        <v>10960729.66</v>
      </c>
      <c r="G37" s="19">
        <f t="shared" si="12"/>
        <v>54834586.700000003</v>
      </c>
    </row>
    <row r="39" spans="1:7" x14ac:dyDescent="0.2">
      <c r="A39" s="1" t="s">
        <v>120</v>
      </c>
    </row>
  </sheetData>
  <sheetProtection formatCells="0" formatColumns="0" formatRows="0" autoFilter="0"/>
  <mergeCells count="4">
    <mergeCell ref="B2:F2"/>
    <mergeCell ref="G2:G3"/>
    <mergeCell ref="A1:G1"/>
    <mergeCell ref="A2:A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  <ignoredErrors>
    <ignoredError sqref="B5:B37 C5:C37 D5:D13 D33:D37 D23:D31 D15:D21 E37:F37 E32:F32 E22:F22 E14:F14 E5:F5 G5:G13 G15:G21 G23:G31 G33:G37" unlockedFormula="1"/>
    <ignoredError sqref="D32 D22 D14 G14 G22 G32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2018-07-14T22:21:14Z</cp:lastPrinted>
  <dcterms:created xsi:type="dcterms:W3CDTF">2014-02-10T03:37:14Z</dcterms:created>
  <dcterms:modified xsi:type="dcterms:W3CDTF">2023-04-28T19:46:24Z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