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15360" windowHeight="8340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62913"/>
</workbook>
</file>

<file path=xl/calcChain.xml><?xml version="1.0" encoding="utf-8"?>
<calcChain xmlns="http://schemas.openxmlformats.org/spreadsheetml/2006/main">
  <c r="D205" i="1" l="1"/>
  <c r="D204" i="1" s="1"/>
  <c r="D195" i="1"/>
  <c r="D193" i="1"/>
  <c r="D191" i="1"/>
  <c r="D185" i="1"/>
  <c r="D182" i="1"/>
  <c r="D173" i="1"/>
  <c r="D169" i="1"/>
  <c r="D167" i="1"/>
  <c r="D164" i="1"/>
  <c r="D161" i="1"/>
  <c r="D158" i="1"/>
  <c r="D157" i="1" s="1"/>
  <c r="D154" i="1"/>
  <c r="D151" i="1"/>
  <c r="D148" i="1"/>
  <c r="D147" i="1" s="1"/>
  <c r="D144" i="1"/>
  <c r="D138" i="1"/>
  <c r="D136" i="1"/>
  <c r="D133" i="1"/>
  <c r="D129" i="1"/>
  <c r="D124" i="1"/>
  <c r="D121" i="1"/>
  <c r="D118" i="1"/>
  <c r="D115" i="1"/>
  <c r="D104" i="1"/>
  <c r="D94" i="1"/>
  <c r="D87" i="1"/>
  <c r="D77" i="1"/>
  <c r="D75" i="1"/>
  <c r="D73" i="1"/>
  <c r="D67" i="1"/>
  <c r="D64" i="1"/>
  <c r="D56" i="1"/>
  <c r="D52" i="1"/>
  <c r="D51" i="1" s="1"/>
  <c r="D48" i="1"/>
  <c r="D43" i="1"/>
  <c r="D33" i="1"/>
  <c r="D28" i="1"/>
  <c r="D22" i="1"/>
  <c r="D20" i="1"/>
  <c r="D14" i="1"/>
  <c r="D5" i="1"/>
  <c r="C205" i="1"/>
  <c r="C204" i="1" s="1"/>
  <c r="C195" i="1"/>
  <c r="C193" i="1"/>
  <c r="C191" i="1"/>
  <c r="C185" i="1"/>
  <c r="C182" i="1"/>
  <c r="C173" i="1"/>
  <c r="C172" i="1" s="1"/>
  <c r="C169" i="1"/>
  <c r="C167" i="1"/>
  <c r="C164" i="1"/>
  <c r="C161" i="1"/>
  <c r="C158" i="1"/>
  <c r="C154" i="1"/>
  <c r="C151" i="1"/>
  <c r="C148" i="1"/>
  <c r="C147" i="1" s="1"/>
  <c r="C144" i="1"/>
  <c r="C138" i="1"/>
  <c r="C136" i="1"/>
  <c r="C133" i="1"/>
  <c r="C129" i="1"/>
  <c r="C124" i="1"/>
  <c r="C121" i="1"/>
  <c r="C118" i="1"/>
  <c r="C115" i="1"/>
  <c r="C104" i="1"/>
  <c r="C94" i="1"/>
  <c r="C87" i="1"/>
  <c r="C77" i="1"/>
  <c r="C75" i="1"/>
  <c r="C73" i="1"/>
  <c r="C67" i="1"/>
  <c r="C64" i="1"/>
  <c r="C56" i="1"/>
  <c r="C52" i="1"/>
  <c r="C51" i="1" s="1"/>
  <c r="C48" i="1"/>
  <c r="C43" i="1"/>
  <c r="C33" i="1"/>
  <c r="C28" i="1"/>
  <c r="C22" i="1"/>
  <c r="C20" i="1"/>
  <c r="C14" i="1"/>
  <c r="C5" i="1"/>
  <c r="D86" i="1" l="1"/>
  <c r="C63" i="1"/>
  <c r="C114" i="1"/>
  <c r="D63" i="1"/>
  <c r="D172" i="1"/>
  <c r="C4" i="1"/>
  <c r="C3" i="1" s="1"/>
  <c r="C86" i="1"/>
  <c r="C157" i="1"/>
  <c r="D4" i="1"/>
  <c r="D3" i="1" s="1"/>
  <c r="D114" i="1"/>
  <c r="D85" i="1" l="1"/>
  <c r="D207" i="1" s="1"/>
  <c r="C85" i="1"/>
  <c r="C207" i="1" s="1"/>
</calcChain>
</file>

<file path=xl/sharedStrings.xml><?xml version="1.0" encoding="utf-8"?>
<sst xmlns="http://schemas.openxmlformats.org/spreadsheetml/2006/main" count="233" uniqueCount="219">
  <si>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</si>
  <si>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</si>
  <si>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</si>
  <si>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</si>
  <si>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</si>
  <si>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</si>
  <si>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</si>
  <si>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</si>
  <si>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</si>
  <si>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</si>
  <si>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</si>
  <si>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</si>
  <si>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</si>
  <si>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</si>
  <si>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</si>
  <si>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</si>
  <si>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</si>
  <si>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</si>
  <si>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</si>
  <si>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</si>
  <si>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</si>
  <si>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</si>
  <si>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</si>
  <si>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</si>
  <si>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</si>
  <si>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</si>
  <si>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</si>
  <si>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</si>
  <si>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</si>
  <si>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</si>
  <si>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</si>
  <si>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</si>
  <si>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</si>
  <si>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</si>
  <si>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</si>
  <si>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</si>
  <si>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</si>
  <si>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</si>
  <si>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</si>
  <si>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</si>
  <si>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</si>
  <si>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</si>
  <si>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</si>
  <si>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</si>
  <si>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</si>
  <si>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</si>
  <si>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</si>
  <si>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</si>
  <si>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</si>
  <si>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</si>
  <si>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</si>
  <si>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</si>
  <si>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</si>
  <si>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</si>
  <si>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</si>
  <si>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</si>
  <si>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</si>
  <si>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</si>
  <si>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</si>
  <si>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</si>
  <si>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</si>
  <si>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</si>
  <si>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</si>
  <si>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</si>
  <si>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</si>
  <si>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</si>
  <si>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</si>
  <si>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</si>
  <si>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</si>
  <si>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</si>
  <si>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</si>
  <si>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</si>
  <si>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</si>
  <si>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</si>
  <si>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</si>
  <si>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</si>
  <si>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</si>
  <si>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</si>
  <si>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</si>
  <si>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</si>
  <si>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</si>
  <si>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</si>
  <si>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</si>
  <si>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</si>
  <si>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</si>
  <si>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</si>
  <si>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</si>
  <si>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</si>
  <si>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</si>
  <si>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</si>
  <si>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</si>
  <si>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</si>
  <si>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</si>
  <si>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</si>
  <si>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</si>
  <si>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</si>
  <si>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</si>
  <si>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</si>
  <si>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</si>
  <si>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</si>
  <si>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</si>
  <si>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</si>
  <si>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</si>
  <si>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</si>
  <si>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</si>
  <si>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</si>
  <si>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</si>
  <si>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</si>
  <si>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</si>
  <si>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</si>
  <si>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</si>
  <si>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</si>
  <si>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</si>
  <si>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</si>
  <si>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</si>
  <si>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</si>
  <si>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</si>
  <si>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</si>
  <si>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</si>
  <si>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</si>
  <si>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</si>
  <si>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</si>
  <si>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</si>
  <si>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</si>
  <si>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</si>
  <si>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</si>
  <si>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</si>
  <si>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</si>
  <si>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</si>
  <si>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</si>
  <si>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</si>
  <si>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</si>
  <si>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</si>
  <si>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</si>
  <si>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</si>
  <si>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</si>
  <si>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</si>
  <si>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</si>
  <si>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</si>
  <si>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</si>
  <si>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</si>
  <si>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</si>
  <si>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</si>
  <si>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</si>
  <si>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</si>
  <si>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</si>
  <si>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</si>
  <si>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</si>
  <si>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</si>
  <si>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</si>
  <si>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</si>
  <si>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</si>
  <si>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</si>
  <si>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</si>
  <si>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</si>
  <si>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</si>
  <si>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</si>
  <si>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</si>
  <si>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</si>
  <si>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</si>
  <si>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</si>
  <si>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</si>
  <si>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</si>
  <si>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</si>
  <si>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</si>
  <si>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</si>
  <si>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</si>
  <si>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</si>
  <si>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</si>
  <si>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</si>
  <si>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</si>
  <si>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</si>
  <si>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</si>
  <si>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</si>
  <si>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</si>
  <si>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</si>
  <si>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</si>
  <si>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</si>
  <si>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</si>
  <si>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</si>
  <si>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</si>
  <si>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</si>
  <si>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</si>
  <si>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</si>
  <si>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</si>
  <si>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</si>
  <si>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</si>
  <si>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</si>
  <si>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</si>
  <si>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</si>
  <si>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</si>
  <si>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</si>
  <si>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</si>
  <si>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</si>
  <si>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</si>
  <si>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</si>
  <si>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</si>
  <si>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</si>
  <si>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</si>
  <si>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</si>
  <si>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</si>
  <si>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</si>
  <si>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</si>
  <si>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</si>
  <si>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</si>
  <si>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</si>
  <si>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</si>
  <si>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</si>
  <si>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</si>
  <si>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</si>
  <si>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</si>
  <si>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</si>
  <si>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</si>
  <si>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</si>
  <si>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</si>
  <si>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</si>
  <si>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ESTADO DE ACTIVIDADES
SISTEMA DE AGUA POTABLE Y ALCANTARILLADO MUNICIPAL DE VALLE DE SANTIAGO
DEL 1 DE ENERO AL AL 31 DE MARZO DEL 2018</t>
  </si>
  <si>
    <t>DIRECTOR GENERAL
LIC. PAOLA XIMENA GARCIA MINAMY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</si>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</sst>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195" activePane="bottomLeft" state="frozen"/>
      <selection pane="bottomLeft" activeCell="C231" sqref="C229:C231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7" t="s">
        <v>216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SUM(C4+C51+C63)</f>
        <v>13576525.68</v>
      </c>
      <c r="D3" s="4">
        <f>SUM(D4+D51+D63)</f>
        <v>44080386.649999999</v>
      </c>
      <c r="E3" s="5"/>
    </row>
    <row r="4" spans="1:5" x14ac:dyDescent="0.2">
      <c r="A4" s="2">
        <v>4100</v>
      </c>
      <c r="B4" s="3" t="s">
        <v>4</v>
      </c>
      <c r="C4" s="4">
        <f>SUM(C5+C14+C20+C22+C28+C33+C43+C48)</f>
        <v>13576525.68</v>
      </c>
      <c r="D4" s="4">
        <f>SUM(D5+D14+D20+D22+D28+D33+D43+D48)</f>
        <v>42818667.829999998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13575650.310000001</v>
      </c>
      <c r="D22" s="9">
        <f>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13575650.310000001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875.37</v>
      </c>
      <c r="D28" s="9">
        <f>SUM(D29:D32)</f>
        <v>3718.18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875.37</v>
      </c>
      <c r="D32" s="9">
        <v>3718.18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0</v>
      </c>
      <c r="D43" s="9">
        <f>SUM(D44:D47)</f>
        <v>42814949.649999999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0</v>
      </c>
      <c r="D46" s="9">
        <v>42814949.649999999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2.5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f>SUM(C52+C56)</f>
        <v>0</v>
      </c>
      <c r="D51" s="4">
        <f>SUM(D52+D56)</f>
        <v>1261718.82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0</v>
      </c>
      <c r="D52" s="9">
        <f>SUM(D53:D55)</f>
        <v>1261718.82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0</v>
      </c>
      <c r="D55" s="9">
        <v>1261718.82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0</v>
      </c>
      <c r="D56" s="9">
        <f>SUM(D57:D62)</f>
        <v>0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0</v>
      </c>
      <c r="D59" s="9">
        <v>0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SUM(C64+C67+C73+C75+C77)</f>
        <v>0</v>
      </c>
      <c r="D63" s="4">
        <f>SUM(D64+D67+D73+D75+D77)</f>
        <v>0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0</v>
      </c>
      <c r="D64" s="9">
        <f>SUM(D65:D66)</f>
        <v>0</v>
      </c>
      <c r="E64" s="11"/>
    </row>
    <row r="65" spans="1:5" x14ac:dyDescent="0.2">
      <c r="A65" s="7">
        <v>4311</v>
      </c>
      <c r="B65" s="25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2.5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0</v>
      </c>
      <c r="D77" s="9">
        <f>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SUM(C86+C114+C147+C157+C172+C204)</f>
        <v>8796655.5700000003</v>
      </c>
      <c r="D85" s="4">
        <f>SUM(D86+D114+D147+D157+D172+D204)</f>
        <v>36688771.100000001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SUM(C87+C94+C104)</f>
        <v>8723755.5700000003</v>
      </c>
      <c r="D86" s="4">
        <f>SUM(D87+D94+D104)</f>
        <v>34914665.980000004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4578857.05</v>
      </c>
      <c r="D87" s="9">
        <f>SUM(D88:D93)</f>
        <v>18871082.440000001</v>
      </c>
      <c r="E87" s="11"/>
    </row>
    <row r="88" spans="1:5" x14ac:dyDescent="0.2">
      <c r="A88" s="7">
        <v>5111</v>
      </c>
      <c r="B88" s="25" t="s">
        <v>84</v>
      </c>
      <c r="C88" s="9">
        <v>3022753.34</v>
      </c>
      <c r="D88" s="9">
        <v>11845777.810000001</v>
      </c>
      <c r="E88" s="11"/>
    </row>
    <row r="89" spans="1:5" x14ac:dyDescent="0.2">
      <c r="A89" s="7">
        <v>5112</v>
      </c>
      <c r="B89" s="25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25" t="s">
        <v>86</v>
      </c>
      <c r="C90" s="9">
        <v>459009.75</v>
      </c>
      <c r="D90" s="9">
        <v>3255006.87</v>
      </c>
      <c r="E90" s="11"/>
    </row>
    <row r="91" spans="1:5" x14ac:dyDescent="0.2">
      <c r="A91" s="7">
        <v>5114</v>
      </c>
      <c r="B91" s="25" t="s">
        <v>87</v>
      </c>
      <c r="C91" s="9">
        <v>884457.4</v>
      </c>
      <c r="D91" s="9">
        <v>2696442.69</v>
      </c>
      <c r="E91" s="11"/>
    </row>
    <row r="92" spans="1:5" x14ac:dyDescent="0.2">
      <c r="A92" s="7">
        <v>5115</v>
      </c>
      <c r="B92" s="25" t="s">
        <v>88</v>
      </c>
      <c r="C92" s="9">
        <v>184609.68</v>
      </c>
      <c r="D92" s="9">
        <v>955265.14</v>
      </c>
      <c r="E92" s="11"/>
    </row>
    <row r="93" spans="1:5" x14ac:dyDescent="0.2">
      <c r="A93" s="7">
        <v>5116</v>
      </c>
      <c r="B93" s="25" t="s">
        <v>89</v>
      </c>
      <c r="C93" s="9">
        <v>28026.880000000001</v>
      </c>
      <c r="D93" s="9">
        <v>118589.93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1488581.1600000001</v>
      </c>
      <c r="D94" s="9">
        <f>SUM(D95:D103)</f>
        <v>3385088.6399999997</v>
      </c>
      <c r="E94" s="11"/>
    </row>
    <row r="95" spans="1:5" x14ac:dyDescent="0.2">
      <c r="A95" s="7">
        <v>5121</v>
      </c>
      <c r="B95" s="25" t="s">
        <v>91</v>
      </c>
      <c r="C95" s="9">
        <v>60979.42</v>
      </c>
      <c r="D95" s="9">
        <v>176049.78</v>
      </c>
      <c r="E95" s="11"/>
    </row>
    <row r="96" spans="1:5" x14ac:dyDescent="0.2">
      <c r="A96" s="7">
        <v>5122</v>
      </c>
      <c r="B96" s="25" t="s">
        <v>92</v>
      </c>
      <c r="C96" s="9">
        <v>4847.09</v>
      </c>
      <c r="D96" s="9">
        <v>31612.04</v>
      </c>
      <c r="E96" s="11"/>
    </row>
    <row r="97" spans="1:5" x14ac:dyDescent="0.2">
      <c r="A97" s="7">
        <v>5123</v>
      </c>
      <c r="B97" s="25" t="s">
        <v>93</v>
      </c>
      <c r="C97" s="9">
        <v>412400</v>
      </c>
      <c r="D97" s="9">
        <v>504503</v>
      </c>
      <c r="E97" s="11"/>
    </row>
    <row r="98" spans="1:5" x14ac:dyDescent="0.2">
      <c r="A98" s="7">
        <v>5124</v>
      </c>
      <c r="B98" s="25" t="s">
        <v>94</v>
      </c>
      <c r="C98" s="9">
        <v>686104.36</v>
      </c>
      <c r="D98" s="9">
        <v>1075585.93</v>
      </c>
      <c r="E98" s="11"/>
    </row>
    <row r="99" spans="1:5" x14ac:dyDescent="0.2">
      <c r="A99" s="7">
        <v>5125</v>
      </c>
      <c r="B99" s="25" t="s">
        <v>95</v>
      </c>
      <c r="C99" s="9">
        <v>54253.04</v>
      </c>
      <c r="D99" s="9">
        <v>231578.63</v>
      </c>
      <c r="E99" s="11"/>
    </row>
    <row r="100" spans="1:5" x14ac:dyDescent="0.2">
      <c r="A100" s="7">
        <v>5126</v>
      </c>
      <c r="B100" s="25" t="s">
        <v>96</v>
      </c>
      <c r="C100" s="9">
        <v>235671.77</v>
      </c>
      <c r="D100" s="9">
        <v>1056003.92</v>
      </c>
      <c r="E100" s="11"/>
    </row>
    <row r="101" spans="1:5" x14ac:dyDescent="0.2">
      <c r="A101" s="7">
        <v>5127</v>
      </c>
      <c r="B101" s="25" t="s">
        <v>97</v>
      </c>
      <c r="C101" s="9">
        <v>23178</v>
      </c>
      <c r="D101" s="9">
        <v>237341.54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11147.48</v>
      </c>
      <c r="D103" s="9">
        <v>72413.8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2656317.36</v>
      </c>
      <c r="D104" s="9">
        <f>SUM(D105:D113)</f>
        <v>12658494.900000002</v>
      </c>
      <c r="E104" s="11"/>
    </row>
    <row r="105" spans="1:5" x14ac:dyDescent="0.2">
      <c r="A105" s="7">
        <v>5131</v>
      </c>
      <c r="B105" s="25" t="s">
        <v>101</v>
      </c>
      <c r="C105" s="9">
        <v>1226628.1100000001</v>
      </c>
      <c r="D105" s="9">
        <v>6817211.9800000004</v>
      </c>
      <c r="E105" s="11"/>
    </row>
    <row r="106" spans="1:5" x14ac:dyDescent="0.2">
      <c r="A106" s="7">
        <v>5132</v>
      </c>
      <c r="B106" s="25" t="s">
        <v>102</v>
      </c>
      <c r="C106" s="9">
        <v>322337.73</v>
      </c>
      <c r="D106" s="9">
        <v>88455.56</v>
      </c>
      <c r="E106" s="11"/>
    </row>
    <row r="107" spans="1:5" x14ac:dyDescent="0.2">
      <c r="A107" s="7">
        <v>5133</v>
      </c>
      <c r="B107" s="25" t="s">
        <v>103</v>
      </c>
      <c r="C107" s="9">
        <v>143175</v>
      </c>
      <c r="D107" s="9">
        <v>702366.07</v>
      </c>
      <c r="E107" s="11"/>
    </row>
    <row r="108" spans="1:5" x14ac:dyDescent="0.2">
      <c r="A108" s="7">
        <v>5134</v>
      </c>
      <c r="B108" s="25" t="s">
        <v>104</v>
      </c>
      <c r="C108" s="9">
        <v>5106.5</v>
      </c>
      <c r="D108" s="9">
        <v>31077.61</v>
      </c>
      <c r="E108" s="11"/>
    </row>
    <row r="109" spans="1:5" x14ac:dyDescent="0.2">
      <c r="A109" s="7">
        <v>5135</v>
      </c>
      <c r="B109" s="25" t="s">
        <v>105</v>
      </c>
      <c r="C109" s="9">
        <v>425252.89</v>
      </c>
      <c r="D109" s="9">
        <v>2993670.81</v>
      </c>
      <c r="E109" s="11"/>
    </row>
    <row r="110" spans="1:5" x14ac:dyDescent="0.2">
      <c r="A110" s="7">
        <v>5136</v>
      </c>
      <c r="B110" s="25" t="s">
        <v>106</v>
      </c>
      <c r="C110" s="9">
        <v>7758.62</v>
      </c>
      <c r="D110" s="9">
        <v>12336.9</v>
      </c>
      <c r="E110" s="11"/>
    </row>
    <row r="111" spans="1:5" x14ac:dyDescent="0.2">
      <c r="A111" s="7">
        <v>5137</v>
      </c>
      <c r="B111" s="25" t="s">
        <v>107</v>
      </c>
      <c r="C111" s="9">
        <v>3284.36</v>
      </c>
      <c r="D111" s="9">
        <v>7290.22</v>
      </c>
      <c r="E111" s="11"/>
    </row>
    <row r="112" spans="1:5" x14ac:dyDescent="0.2">
      <c r="A112" s="7">
        <v>5138</v>
      </c>
      <c r="B112" s="25" t="s">
        <v>108</v>
      </c>
      <c r="C112" s="9">
        <v>9955.83</v>
      </c>
      <c r="D112" s="9">
        <v>71160.75</v>
      </c>
      <c r="E112" s="11"/>
    </row>
    <row r="113" spans="1:5" x14ac:dyDescent="0.2">
      <c r="A113" s="7">
        <v>5139</v>
      </c>
      <c r="B113" s="25" t="s">
        <v>109</v>
      </c>
      <c r="C113" s="9">
        <v>512818.32</v>
      </c>
      <c r="D113" s="9">
        <v>1934925</v>
      </c>
      <c r="E113" s="11"/>
    </row>
    <row r="114" spans="1:5" x14ac:dyDescent="0.2">
      <c r="A114" s="2">
        <v>5200</v>
      </c>
      <c r="B114" s="3" t="s">
        <v>110</v>
      </c>
      <c r="C114" s="4">
        <f>SUM(C115+C118+C121+C124+C129+C133+C136+C138+C144)</f>
        <v>72900</v>
      </c>
      <c r="D114" s="4">
        <f>SUM(D115+D118+D121+D124+D129+D133+D136+D138+D144)</f>
        <v>172016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6000</v>
      </c>
      <c r="D115" s="9">
        <f>SUM(D116:D117)</f>
        <v>21600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6000</v>
      </c>
      <c r="D117" s="9">
        <v>21600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66900</v>
      </c>
      <c r="D124" s="9">
        <f>SUM(D125:D128)</f>
        <v>150416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25" t="s">
        <v>117</v>
      </c>
      <c r="C126" s="9">
        <v>66900</v>
      </c>
      <c r="D126" s="9">
        <v>150416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SUM(C148+C151+C154)</f>
        <v>0</v>
      </c>
      <c r="D147" s="4">
        <f>SUM(D148+D151+D154)</f>
        <v>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f>SUM(C158+C161+C164+C167+C169)</f>
        <v>0</v>
      </c>
      <c r="D157" s="4">
        <f>SUM(D158+D161+D164+D167+D169)</f>
        <v>0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SUM(C173+C182+C185+C191+C193+C195)</f>
        <v>0</v>
      </c>
      <c r="D172" s="4">
        <f>SUM(D173+D182+D185+D191+D193+D195)</f>
        <v>1602089.12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0</v>
      </c>
      <c r="D173" s="9">
        <f>SUM(D174:D181)</f>
        <v>1602089.12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0</v>
      </c>
      <c r="D178" s="9">
        <v>1602089.12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0</v>
      </c>
      <c r="D180" s="9">
        <v>0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0</v>
      </c>
      <c r="D185" s="9">
        <f>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0</v>
      </c>
      <c r="D195" s="9">
        <f>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4">
        <f>C205</f>
        <v>0</v>
      </c>
      <c r="D204" s="4">
        <f>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C3-C85</f>
        <v>4779870.1099999994</v>
      </c>
      <c r="D207" s="14">
        <f>D3-D85</f>
        <v>7391615.549999997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2" t="s">
        <v>212</v>
      </c>
      <c r="C213" s="34"/>
      <c r="D213" s="34" t="s">
        <v>212</v>
      </c>
    </row>
    <row r="214" spans="1:4" ht="45" x14ac:dyDescent="0.2">
      <c r="A214" s="34"/>
      <c r="B214" s="35" t="s">
        <v>217</v>
      </c>
      <c r="C214" s="36"/>
      <c r="D214" s="35" t="s">
        <v>218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>
      <selection activeCell="A15" sqref="A15"/>
    </sheetView>
  </sheetViews>
  <sheetFormatPr baseColWidth="10" defaultRowHeight="11.25" x14ac:dyDescent="0.2"/>
  <cols>
    <col min="1" max="1" width="139.33203125" customWidth="1"/>
  </cols>
  <sheetData>
    <row r="1" spans="1:1" x14ac:dyDescent="0.2">
      <c r="A1" s="20" t="s">
        <v>202</v>
      </c>
    </row>
    <row r="2" spans="1:1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5" customHeight="1" x14ac:dyDescent="0.2">
      <c r="A15" s="21" t="s">
        <v>203</v>
      </c>
    </row>
    <row r="16" spans="1:1" ht="27.95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2014-12-05T05:22:37Z</cp:lastPrinted>
  <dcterms:created xsi:type="dcterms:W3CDTF">2012-12-11T20:29:16Z</dcterms:created>
  <dcterms:modified xsi:type="dcterms:W3CDTF">2018-06-29T14:24:01Z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