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5\1ER INFORME TRIMESTRAL 2025\PARA FIRMA\"/>
    </mc:Choice>
  </mc:AlternateContent>
  <xr:revisionPtr revIDLastSave="0" documentId="13_ncr:1_{D78E4B12-928F-4755-9AAB-F3064D8A9CAB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2" l="1"/>
  <c r="B62" i="2"/>
  <c r="C60" i="2"/>
  <c r="B60" i="2"/>
  <c r="C47" i="2"/>
  <c r="B47" i="2"/>
  <c r="C25" i="2"/>
  <c r="B25" i="2"/>
  <c r="C17" i="2"/>
  <c r="B17" i="2"/>
  <c r="C9" i="2"/>
  <c r="B9" i="2"/>
  <c r="F9" i="2"/>
  <c r="E9" i="2"/>
  <c r="F47" i="2"/>
  <c r="E47" i="2"/>
  <c r="F59" i="2"/>
  <c r="E59" i="2"/>
  <c r="F79" i="2"/>
  <c r="E79" i="2"/>
  <c r="E81" i="2"/>
  <c r="F81" i="2"/>
  <c r="E63" i="2"/>
  <c r="G18" i="19"/>
  <c r="G29" i="19" s="1"/>
  <c r="F18" i="19"/>
  <c r="F29" i="19" s="1"/>
  <c r="E18" i="19"/>
  <c r="E29" i="19" s="1"/>
  <c r="D18" i="19"/>
  <c r="D29" i="19" s="1"/>
  <c r="C18" i="19"/>
  <c r="C29" i="19" s="1"/>
  <c r="B18" i="19"/>
  <c r="B29" i="19" s="1"/>
  <c r="G7" i="19"/>
  <c r="F7" i="19"/>
  <c r="E7" i="19"/>
  <c r="D7" i="19"/>
  <c r="C7" i="19"/>
  <c r="B7" i="19"/>
  <c r="G28" i="16"/>
  <c r="F28" i="16"/>
  <c r="E28" i="16"/>
  <c r="D28" i="16"/>
  <c r="C28" i="16"/>
  <c r="B28" i="16"/>
  <c r="G21" i="16"/>
  <c r="G31" i="16" s="1"/>
  <c r="F21" i="16"/>
  <c r="F31" i="16" s="1"/>
  <c r="E21" i="16"/>
  <c r="E31" i="16" s="1"/>
  <c r="D21" i="16"/>
  <c r="D31" i="16" s="1"/>
  <c r="C21" i="16"/>
  <c r="C31" i="16" s="1"/>
  <c r="B21" i="16"/>
  <c r="B31" i="16" s="1"/>
  <c r="G7" i="16"/>
  <c r="F7" i="16"/>
  <c r="E7" i="16"/>
  <c r="D7" i="16"/>
  <c r="C7" i="16"/>
  <c r="B7" i="16"/>
  <c r="G28" i="22" l="1"/>
  <c r="F28" i="22"/>
  <c r="G6" i="22"/>
  <c r="F6" i="22"/>
  <c r="E28" i="22"/>
  <c r="E6" i="22"/>
  <c r="G31" i="20"/>
  <c r="F31" i="20"/>
  <c r="G6" i="20"/>
  <c r="F6" i="20"/>
  <c r="E31" i="20"/>
  <c r="E6" i="20"/>
  <c r="G33" i="10"/>
  <c r="F33" i="10"/>
  <c r="E33" i="10"/>
  <c r="D33" i="10"/>
  <c r="B33" i="10"/>
  <c r="G9" i="10"/>
  <c r="F9" i="10"/>
  <c r="E9" i="10"/>
  <c r="D9" i="10"/>
  <c r="B9" i="10"/>
  <c r="G77" i="9"/>
  <c r="F77" i="9"/>
  <c r="E77" i="9"/>
  <c r="D77" i="9"/>
  <c r="G19" i="9"/>
  <c r="F19" i="9"/>
  <c r="E19" i="9"/>
  <c r="D19" i="9"/>
  <c r="G10" i="9"/>
  <c r="G9" i="9" s="1"/>
  <c r="F10" i="9"/>
  <c r="E10" i="9"/>
  <c r="E9" i="9" s="1"/>
  <c r="D10" i="9"/>
  <c r="D9" i="9"/>
  <c r="B77" i="9"/>
  <c r="B19" i="9"/>
  <c r="B10" i="9"/>
  <c r="B9" i="9" s="1"/>
  <c r="G9" i="8"/>
  <c r="F9" i="8"/>
  <c r="E9" i="8"/>
  <c r="D9" i="8"/>
  <c r="B9" i="8"/>
  <c r="G159" i="7"/>
  <c r="F159" i="7"/>
  <c r="E159" i="7"/>
  <c r="D159" i="7"/>
  <c r="B159" i="7"/>
  <c r="G58" i="7"/>
  <c r="D58" i="7"/>
  <c r="G48" i="7"/>
  <c r="F48" i="7"/>
  <c r="E48" i="7"/>
  <c r="D48" i="7"/>
  <c r="B48" i="7"/>
  <c r="B9" i="7"/>
  <c r="G38" i="7"/>
  <c r="F38" i="7"/>
  <c r="E38" i="7"/>
  <c r="D38" i="7"/>
  <c r="G28" i="7"/>
  <c r="F28" i="7"/>
  <c r="E28" i="7"/>
  <c r="D28" i="7"/>
  <c r="G18" i="7"/>
  <c r="F18" i="7"/>
  <c r="E18" i="7"/>
  <c r="D18" i="7"/>
  <c r="G10" i="7"/>
  <c r="G9" i="7" s="1"/>
  <c r="F10" i="7"/>
  <c r="E10" i="7"/>
  <c r="D10" i="7"/>
  <c r="B10" i="7"/>
  <c r="B58" i="7"/>
  <c r="B38" i="7"/>
  <c r="B28" i="7"/>
  <c r="B18" i="7"/>
  <c r="G70" i="6"/>
  <c r="F70" i="6"/>
  <c r="E70" i="6"/>
  <c r="D70" i="6"/>
  <c r="B70" i="6"/>
  <c r="G41" i="6"/>
  <c r="F41" i="6"/>
  <c r="E41" i="6"/>
  <c r="D41" i="6"/>
  <c r="B41" i="6"/>
  <c r="G15" i="6"/>
  <c r="D15" i="6"/>
  <c r="B29" i="5"/>
  <c r="C29" i="5"/>
  <c r="D29" i="5"/>
  <c r="B33" i="5"/>
  <c r="C33" i="5"/>
  <c r="D33" i="5"/>
  <c r="D17" i="5"/>
  <c r="D21" i="5" s="1"/>
  <c r="D23" i="5" s="1"/>
  <c r="D25" i="5" s="1"/>
  <c r="C17" i="5"/>
  <c r="C21" i="5" s="1"/>
  <c r="C23" i="5" s="1"/>
  <c r="C25" i="5" s="1"/>
  <c r="D13" i="5"/>
  <c r="B13" i="5"/>
  <c r="D8" i="5"/>
  <c r="C8" i="5"/>
  <c r="B8" i="5"/>
  <c r="F9" i="9" l="1"/>
  <c r="E9" i="7"/>
  <c r="F9" i="7"/>
  <c r="D9" i="7"/>
  <c r="F75" i="2"/>
  <c r="E75" i="2"/>
  <c r="F68" i="2"/>
  <c r="E68" i="2"/>
  <c r="F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C41" i="2"/>
  <c r="B41" i="2"/>
  <c r="C38" i="2"/>
  <c r="B38" i="2"/>
  <c r="C31" i="2"/>
  <c r="B31" i="2"/>
  <c r="F6" i="2"/>
  <c r="E6" i="2"/>
  <c r="A2" i="25"/>
  <c r="A2" i="22"/>
  <c r="A2" i="20"/>
  <c r="A2" i="19"/>
  <c r="A2" i="16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F19" i="8"/>
  <c r="G19" i="8"/>
  <c r="B19" i="8"/>
  <c r="C9" i="8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B13" i="3"/>
  <c r="C9" i="3"/>
  <c r="C8" i="3" s="1"/>
  <c r="C20" i="3" s="1"/>
  <c r="B9" i="3"/>
  <c r="F29" i="8" l="1"/>
  <c r="E29" i="8"/>
  <c r="K20" i="4"/>
  <c r="E20" i="4"/>
  <c r="I20" i="4"/>
  <c r="B29" i="8"/>
  <c r="D29" i="8"/>
  <c r="C29" i="8"/>
  <c r="G29" i="8"/>
  <c r="B44" i="5"/>
  <c r="D44" i="5"/>
  <c r="C57" i="5"/>
  <c r="C59" i="5" s="1"/>
  <c r="D57" i="5"/>
  <c r="D59" i="5" s="1"/>
  <c r="B72" i="5"/>
  <c r="B74" i="5" s="1"/>
  <c r="C44" i="5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B20" i="3" s="1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<sst xmlns="http://schemas.openxmlformats.org/spreadsheetml/2006/main" count="1024" uniqueCount="613">
  <si>
    <t>Formato 1 Estado de Situación Financiera Detallado - LDF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</si>
  <si>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</si>
  <si>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</si>
  <si>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</si>
  <si>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</si>
  <si>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</si>
  <si>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</si>
  <si>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</si>
  <si>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</si>
  <si>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</si>
  <si>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</si>
  <si>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</si>
  <si>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</si>
  <si>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</si>
  <si>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</si>
  <si>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</si>
  <si>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</si>
  <si>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</si>
  <si>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</si>
  <si>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</si>
  <si>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</si>
  <si>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</si>
  <si>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</si>
  <si>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</si>
  <si>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</si>
  <si>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</si>
  <si>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</si>
  <si>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</si>
  <si>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</si>
  <si>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</si>
  <si>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</si>
  <si>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</si>
  <si>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</si>
  <si>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</si>
  <si>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</si>
  <si>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</si>
  <si>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</si>
  <si>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</si>
  <si>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</si>
  <si>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</si>
  <si>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</si>
  <si>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</si>
  <si>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</si>
  <si>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</si>
  <si>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</si>
  <si>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</si>
  <si>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</si>
  <si>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</si>
  <si>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</si>
  <si>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</si>
  <si>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</si>
  <si>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</si>
  <si>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</si>
  <si>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</si>
  <si>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</si>
  <si>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</si>
  <si>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</si>
  <si>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</si>
  <si>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</si>
  <si>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</si>
  <si>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</si>
  <si>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</si>
  <si>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</si>
  <si>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</si>
  <si>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</si>
  <si>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</si>
  <si>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</si>
  <si>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</si>
  <si>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</si>
  <si>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</si>
  <si>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</si>
  <si>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</si>
  <si>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</si>
  <si>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</si>
  <si>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</si>
  <si>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</si>
  <si>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</si>
  <si>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</si>
  <si>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</si>
  <si>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</si>
  <si>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</si>
  <si>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</si>
  <si>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</si>
  <si>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</si>
  <si>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</si>
  <si>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</si>
  <si>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</si>
  <si>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</si>
  <si>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</si>
  <si>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</si>
  <si>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</si>
  <si>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</si>
  <si>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</si>
  <si>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</si>
  <si>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</si>
  <si>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</si>
  <si>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</si>
  <si>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</si>
  <si>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</si>
  <si>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</si>
  <si>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</si>
  <si>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</si>
  <si>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i. Otros Activos no Circulantes</t>
  </si>
  <si>
    <t>II. Total del Pasivo (II = IIA + IIB)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</si>
  <si>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</si>
  <si>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</si>
  <si>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</si>
  <si>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</si>
  <si>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</si>
  <si>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</si>
  <si>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</si>
  <si>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</si>
  <si>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</si>
  <si>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</si>
  <si>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</si>
  <si>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</si>
  <si>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</si>
  <si>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</si>
  <si>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</si>
  <si>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</si>
  <si>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</si>
  <si>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</si>
  <si>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</si>
  <si>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</si>
  <si>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</si>
  <si>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</si>
  <si>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</si>
  <si>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</si>
  <si>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</si>
  <si>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</si>
  <si>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</si>
  <si>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</si>
  <si>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</si>
  <si>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</si>
  <si>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</si>
  <si>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</si>
  <si>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</si>
  <si>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</si>
  <si>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</si>
  <si>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</si>
  <si>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</si>
  <si>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</si>
  <si>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</si>
  <si>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</si>
  <si>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</si>
  <si>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</si>
  <si>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</si>
  <si>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</si>
  <si>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</si>
  <si>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</si>
  <si>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</si>
  <si>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</si>
  <si>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</si>
  <si>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</si>
  <si>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</si>
  <si>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</si>
  <si>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</si>
  <si>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</si>
  <si>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</si>
  <si>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</si>
  <si>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</si>
  <si>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</si>
  <si>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</si>
  <si>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</si>
  <si>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</si>
  <si>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</si>
  <si>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</si>
  <si>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</si>
  <si>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</si>
  <si>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</si>
  <si>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</si>
  <si>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</si>
  <si>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</si>
  <si>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</si>
  <si>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</si>
  <si>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</si>
  <si>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</si>
  <si>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</si>
  <si>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</si>
  <si>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</si>
  <si>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</si>
  <si>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</si>
  <si>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</si>
  <si>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</si>
  <si>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</si>
  <si>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</si>
  <si>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</si>
  <si>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</si>
  <si>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</si>
  <si>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</si>
  <si>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</si>
  <si>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</si>
  <si>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</si>
  <si>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</si>
  <si>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</si>
  <si>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</si>
  <si>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</si>
  <si>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</si>
  <si>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</si>
  <si>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</si>
  <si>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</si>
  <si>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</si>
  <si>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</si>
  <si>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</si>
  <si>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</si>
  <si>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</si>
  <si>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</si>
  <si>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</si>
  <si>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</si>
  <si>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</si>
  <si>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</si>
  <si>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</si>
  <si>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</si>
  <si>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</si>
  <si>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</si>
  <si>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</si>
  <si>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</si>
  <si>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</si>
  <si>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</si>
  <si>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</si>
  <si>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</si>
  <si>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</si>
  <si>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</si>
  <si>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</si>
  <si>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</si>
  <si>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</si>
  <si>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</si>
  <si>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</si>
  <si>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</si>
  <si>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</si>
  <si>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</si>
  <si>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</si>
  <si>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</si>
  <si>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</si>
  <si>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</si>
  <si>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</si>
  <si>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</si>
  <si>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</si>
  <si>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</si>
  <si>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</si>
  <si>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</si>
  <si>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</si>
  <si>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</si>
  <si>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</si>
  <si>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</si>
  <si>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</si>
  <si>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</si>
  <si>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</si>
  <si>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</si>
  <si>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</si>
  <si>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</si>
  <si>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</si>
  <si>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</si>
  <si>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</si>
  <si>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</si>
  <si>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</si>
  <si>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</si>
  <si>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</si>
  <si>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</si>
  <si>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</si>
  <si>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</si>
  <si>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</si>
  <si>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</si>
  <si>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</si>
  <si>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</si>
  <si>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</si>
  <si>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</si>
  <si>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</si>
  <si>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</si>
  <si>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</si>
  <si>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</si>
  <si>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</si>
  <si>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</si>
  <si>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</si>
  <si>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</si>
  <si>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</si>
  <si>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</si>
  <si>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</si>
  <si>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</si>
  <si>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</si>
  <si>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</si>
  <si>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</si>
  <si>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</si>
  <si>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</si>
  <si>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</si>
  <si>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</si>
  <si>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</si>
  <si>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</si>
  <si>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</si>
  <si>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</si>
  <si>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</si>
  <si>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</si>
  <si>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</si>
  <si>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</si>
  <si>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</si>
  <si>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</si>
  <si>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</si>
  <si>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</si>
  <si>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</si>
  <si>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</si>
  <si>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</si>
  <si>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</si>
  <si>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</si>
  <si>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</si>
  <si>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</si>
  <si>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</si>
  <si>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</si>
  <si>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</si>
  <si>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</si>
  <si>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</si>
  <si>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</si>
  <si>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</si>
  <si>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</si>
  <si>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</si>
  <si>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</si>
  <si>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</si>
  <si>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</si>
  <si>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</si>
  <si>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</si>
  <si>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</si>
  <si>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</si>
  <si>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</si>
  <si>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</si>
  <si>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</si>
  <si>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</si>
  <si>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</si>
  <si>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</si>
  <si>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</si>
  <si>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</si>
  <si>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</si>
  <si>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</si>
  <si>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</si>
  <si>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</si>
  <si>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</si>
  <si>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</si>
  <si>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</si>
  <si>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</si>
  <si>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</si>
  <si>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</si>
  <si>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</si>
  <si>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</si>
  <si>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</si>
  <si>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</si>
  <si>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</si>
  <si>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</si>
  <si>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</si>
  <si>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</si>
  <si>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</si>
  <si>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</si>
  <si>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</si>
  <si>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</si>
  <si>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</si>
  <si>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</si>
  <si>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</si>
  <si>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</si>
  <si>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</si>
  <si>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</si>
  <si>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</si>
  <si>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</si>
  <si>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</si>
  <si>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</si>
  <si>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</si>
  <si>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</si>
  <si>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</si>
  <si>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</si>
  <si>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</si>
  <si>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</si>
  <si>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</si>
  <si>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</si>
  <si>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</si>
  <si>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</si>
  <si>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</si>
  <si>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</si>
  <si>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</si>
  <si>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</si>
  <si>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</si>
  <si>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</si>
  <si>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</si>
  <si>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</si>
  <si>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</si>
  <si>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</si>
  <si>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</si>
  <si>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</si>
  <si>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</si>
  <si>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</si>
  <si>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</si>
  <si>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</si>
  <si>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</si>
  <si>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</si>
  <si>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</si>
  <si>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</si>
  <si>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</si>
  <si>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</si>
  <si>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</si>
  <si>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</si>
  <si>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</si>
  <si>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</si>
  <si>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</si>
  <si>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</si>
  <si>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</si>
  <si>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</si>
  <si>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</si>
  <si>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</si>
  <si>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</si>
  <si>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</si>
  <si>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</si>
  <si>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</si>
  <si>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</si>
  <si>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</si>
  <si>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</si>
  <si>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</si>
  <si>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</si>
  <si>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</si>
  <si>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</si>
  <si>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</si>
  <si>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</si>
  <si>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</si>
  <si>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</si>
  <si>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</si>
  <si>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</si>
  <si>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</si>
  <si>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</si>
  <si>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</si>
  <si>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</si>
  <si>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</si>
  <si>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</si>
  <si>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</si>
  <si>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</si>
  <si>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</si>
  <si>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</si>
  <si>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</si>
  <si>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</si>
  <si>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</si>
  <si>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</si>
  <si>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</si>
  <si>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</si>
  <si>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</si>
  <si>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</si>
  <si>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</si>
  <si>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</si>
  <si>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</si>
  <si>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</si>
  <si>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</si>
  <si>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</si>
  <si>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</si>
  <si>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</si>
  <si>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</si>
  <si>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</si>
  <si>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</si>
  <si>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</si>
  <si>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</si>
  <si>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</si>
  <si>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</si>
  <si>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</si>
  <si>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</si>
  <si>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</si>
  <si>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</si>
  <si>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</si>
  <si>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</si>
  <si>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</si>
  <si>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</si>
  <si>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</si>
  <si>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</si>
  <si>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</si>
  <si>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</si>
  <si>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</si>
  <si>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</si>
  <si>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</si>
  <si>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</si>
  <si>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</si>
  <si>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</si>
  <si>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</si>
  <si>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</si>
  <si>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</si>
  <si>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</si>
  <si>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</si>
  <si>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</si>
  <si>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</si>
  <si>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</si>
  <si>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</si>
  <si>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</si>
  <si>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</si>
  <si>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</si>
  <si>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</si>
  <si>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</si>
  <si>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</si>
  <si>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</si>
  <si>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</si>
  <si>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</si>
  <si>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</si>
  <si>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</si>
  <si>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</si>
  <si>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</si>
  <si>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</si>
  <si>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</si>
  <si>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</si>
  <si>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</si>
  <si>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</si>
  <si>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</si>
  <si>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</si>
  <si>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</si>
  <si>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</si>
  <si>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</si>
  <si>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</si>
  <si>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</si>
  <si>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</si>
  <si>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</si>
  <si>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</si>
  <si>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</si>
  <si>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</si>
  <si>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</si>
  <si>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</si>
  <si>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</si>
  <si>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</si>
  <si>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</si>
  <si>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</si>
  <si>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</si>
  <si>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</si>
  <si>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</si>
  <si>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</si>
  <si>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</si>
  <si>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</si>
  <si>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</si>
  <si>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</si>
  <si>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</si>
  <si>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</si>
  <si>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</si>
  <si>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</si>
  <si>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</si>
  <si>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</si>
  <si>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</si>
  <si>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</si>
  <si>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</si>
  <si>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</si>
  <si>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</si>
  <si>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</si>
  <si>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</si>
  <si>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</si>
  <si>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</si>
  <si>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</si>
  <si>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</si>
  <si>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</si>
  <si>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</si>
  <si>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</si>
  <si>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</si>
  <si>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</si>
  <si>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</si>
  <si>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</si>
  <si>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</si>
  <si>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</si>
  <si>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</si>
  <si>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</si>
  <si>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</si>
  <si>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</si>
  <si>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</si>
  <si>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</si>
  <si>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</si>
  <si>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</si>
  <si>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</si>
  <si>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</si>
  <si>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</si>
  <si>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</si>
  <si>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</si>
  <si>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</si>
  <si>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</si>
  <si>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</si>
  <si>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</si>
  <si>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</si>
  <si>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</si>
  <si>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</si>
  <si>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</si>
  <si>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</si>
  <si>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</si>
  <si>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</si>
  <si>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</si>
  <si>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</si>
  <si>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</si>
  <si>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</si>
  <si>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</si>
  <si>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</si>
  <si>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</si>
  <si>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</si>
  <si>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</si>
  <si>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</si>
  <si>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</si>
  <si>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</si>
  <si>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</si>
  <si>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</si>
  <si>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</si>
  <si>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</si>
  <si>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</si>
  <si>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</si>
  <si>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</si>
  <si>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</si>
  <si>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</si>
  <si>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</si>
  <si>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</si>
  <si>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</si>
  <si>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SISTEMA DE AGUA POTABLE Y ALCANTARILLADO MUNICIPAL DE VALLE DE SANTIAGO</t>
  </si>
  <si>
    <t>31120M42A010000 DIRECCION GENERAL</t>
  </si>
  <si>
    <t>31120M42A020000 COMUNICACION SOCIAL Y CULTURA DEL AGUA</t>
  </si>
  <si>
    <t>31120M42A030000 ADMINISTRACION</t>
  </si>
  <si>
    <t>31120M42A040000 COMERCIALIZACION</t>
  </si>
  <si>
    <t>31120M42A050000 OPERACION</t>
  </si>
  <si>
    <t>31120M42A060000 AGUA POTABLE</t>
  </si>
  <si>
    <t>31120M42A070000 ALCANTARILLADO</t>
  </si>
  <si>
    <t>31120M42A080000 POZOS</t>
  </si>
  <si>
    <t>31120M42A090000 PLANTA TRATADORA DE AGUAS RESIDUALES</t>
  </si>
  <si>
    <t>no aplica</t>
  </si>
  <si>
    <t>IA. Total de Activos Circulantes (IA = a + b + c + d + e + f + g)</t>
  </si>
  <si>
    <t>IIA. Total de Pasivos Circulantes (IIA = a + b + c + d + e + f + g + h)</t>
  </si>
  <si>
    <t>IB. Total de Activos No Circulantes (IB = a + b + c + d + e + f + g + h + i)</t>
  </si>
  <si>
    <t>IIB. Total de Pasivos No Circulantes (IIB = a + b + c + d + e + 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</si>
</sst>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22" fillId="0" borderId="0"/>
    <xf numFmtId="43" fontId="1" fillId="0" borderId="0" applyFont="0" applyFill="0" applyBorder="0" applyAlignment="0" applyProtection="0"/>
  </cellStyleXfs>
  <cellXfs count="234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2" fontId="2" fillId="0" borderId="14" xfId="1" applyNumberFormat="1" applyFont="1" applyBorder="1" applyAlignment="1" applyProtection="1">
      <alignment vertical="center"/>
      <protection locked="0"/>
    </xf>
    <xf numFmtId="165" fontId="2" fillId="0" borderId="14" xfId="6" applyNumberFormat="1" applyFont="1" applyFill="1" applyBorder="1" applyAlignment="1" applyProtection="1">
      <alignment horizontal="right" vertical="center"/>
      <protection locked="0"/>
    </xf>
    <xf numFmtId="3" fontId="2" fillId="0" borderId="14" xfId="6" applyNumberFormat="1" applyFont="1" applyFill="1" applyBorder="1" applyProtection="1">
      <protection locked="0"/>
    </xf>
    <xf numFmtId="3" fontId="0" fillId="0" borderId="14" xfId="6" applyNumberFormat="1" applyFont="1" applyFill="1" applyBorder="1" applyProtection="1">
      <protection locked="0"/>
    </xf>
    <xf numFmtId="3" fontId="0" fillId="0" borderId="14" xfId="6" applyNumberFormat="1" applyFont="1" applyFill="1" applyBorder="1"/>
    <xf numFmtId="3" fontId="7" fillId="2" borderId="16" xfId="6" applyNumberFormat="1" applyFont="1" applyFill="1" applyBorder="1" applyAlignment="1"/>
    <xf numFmtId="3" fontId="8" fillId="2" borderId="16" xfId="6" applyNumberFormat="1" applyFont="1" applyFill="1" applyBorder="1" applyAlignment="1"/>
    <xf numFmtId="3" fontId="1" fillId="0" borderId="14" xfId="6" applyNumberFormat="1" applyFont="1" applyFill="1" applyBorder="1" applyProtection="1">
      <protection locked="0"/>
    </xf>
    <xf numFmtId="3" fontId="2" fillId="0" borderId="14" xfId="6" applyNumberFormat="1" applyFont="1" applyFill="1" applyBorder="1"/>
    <xf numFmtId="3" fontId="0" fillId="0" borderId="14" xfId="6" applyNumberFormat="1" applyFont="1" applyFill="1" applyBorder="1" applyAlignment="1" applyProtection="1">
      <alignment vertical="center"/>
      <protection locked="0"/>
    </xf>
    <xf numFmtId="3" fontId="2" fillId="0" borderId="14" xfId="6" applyNumberFormat="1" applyFont="1" applyFill="1" applyBorder="1" applyAlignment="1" applyProtection="1">
      <alignment vertical="center"/>
      <protection locked="0"/>
    </xf>
    <xf numFmtId="3" fontId="0" fillId="2" borderId="16" xfId="6" applyNumberFormat="1" applyFont="1" applyFill="1" applyBorder="1" applyAlignment="1">
      <alignment vertical="center"/>
    </xf>
    <xf numFmtId="3" fontId="0" fillId="0" borderId="14" xfId="6" applyNumberFormat="1" applyFont="1" applyFill="1" applyBorder="1" applyAlignment="1">
      <alignment vertical="center"/>
    </xf>
    <xf numFmtId="3" fontId="0" fillId="0" borderId="15" xfId="6" applyNumberFormat="1" applyFont="1" applyFill="1" applyBorder="1"/>
    <xf numFmtId="3" fontId="1" fillId="0" borderId="14" xfId="6" applyNumberFormat="1" applyFont="1" applyFill="1" applyBorder="1" applyAlignment="1" applyProtection="1">
      <alignment vertical="center"/>
      <protection locked="0"/>
    </xf>
    <xf numFmtId="4" fontId="2" fillId="0" borderId="15" xfId="0" applyNumberFormat="1" applyFont="1" applyBorder="1" applyAlignment="1" applyProtection="1">
      <alignment vertical="center"/>
      <protection locked="0"/>
    </xf>
    <xf numFmtId="165" fontId="2" fillId="3" borderId="14" xfId="9" applyNumberFormat="1" applyFont="1" applyFill="1" applyBorder="1" applyAlignment="1" applyProtection="1">
      <alignment vertical="center"/>
      <protection locked="0"/>
    </xf>
    <xf numFmtId="165" fontId="0" fillId="3" borderId="14" xfId="9" applyNumberFormat="1" applyFont="1" applyFill="1" applyBorder="1" applyAlignment="1" applyProtection="1">
      <alignment vertical="center"/>
      <protection locked="0"/>
    </xf>
    <xf numFmtId="165" fontId="0" fillId="3" borderId="14" xfId="9" applyNumberFormat="1" applyFont="1" applyFill="1" applyBorder="1" applyAlignment="1">
      <alignment vertical="center"/>
    </xf>
    <xf numFmtId="165" fontId="1" fillId="3" borderId="14" xfId="9" applyNumberFormat="1" applyFont="1" applyFill="1" applyBorder="1" applyAlignment="1" applyProtection="1">
      <alignment vertical="center"/>
      <protection locked="0"/>
    </xf>
    <xf numFmtId="165" fontId="0" fillId="0" borderId="14" xfId="9" applyNumberFormat="1" applyFont="1" applyFill="1" applyBorder="1" applyAlignment="1" applyProtection="1">
      <alignment vertical="center"/>
      <protection locked="0"/>
    </xf>
    <xf numFmtId="165" fontId="1" fillId="0" borderId="14" xfId="9" applyNumberFormat="1" applyFont="1" applyFill="1" applyBorder="1" applyAlignment="1" applyProtection="1">
      <alignment vertical="center"/>
      <protection locked="0"/>
    </xf>
    <xf numFmtId="165" fontId="2" fillId="0" borderId="6" xfId="9" applyNumberFormat="1" applyFont="1" applyFill="1" applyBorder="1" applyAlignment="1" applyProtection="1">
      <alignment vertical="center"/>
      <protection locked="0"/>
    </xf>
    <xf numFmtId="165" fontId="0" fillId="0" borderId="8" xfId="9" applyNumberFormat="1" applyFont="1" applyFill="1" applyBorder="1" applyAlignment="1" applyProtection="1">
      <alignment vertical="center"/>
      <protection locked="0"/>
    </xf>
    <xf numFmtId="165" fontId="2" fillId="0" borderId="8" xfId="9" applyNumberFormat="1" applyFont="1" applyFill="1" applyBorder="1" applyAlignment="1" applyProtection="1">
      <alignment vertical="center"/>
      <protection locked="0"/>
    </xf>
    <xf numFmtId="165" fontId="0" fillId="0" borderId="8" xfId="9" applyNumberFormat="1" applyFont="1" applyFill="1" applyBorder="1" applyAlignment="1" applyProtection="1">
      <alignment vertical="center" wrapText="1"/>
      <protection locked="0"/>
    </xf>
    <xf numFmtId="165" fontId="0" fillId="0" borderId="8" xfId="9" applyNumberFormat="1" applyFont="1" applyFill="1" applyBorder="1" applyAlignment="1">
      <alignment vertical="center"/>
    </xf>
    <xf numFmtId="165" fontId="1" fillId="0" borderId="8" xfId="9" applyNumberFormat="1" applyFont="1" applyFill="1" applyBorder="1" applyAlignment="1" applyProtection="1">
      <alignment vertical="center"/>
      <protection locked="0"/>
    </xf>
    <xf numFmtId="165" fontId="2" fillId="0" borderId="8" xfId="9" applyNumberFormat="1" applyFont="1" applyFill="1" applyBorder="1" applyAlignment="1" applyProtection="1">
      <alignment horizontal="right" vertical="center"/>
      <protection locked="0"/>
    </xf>
    <xf numFmtId="165" fontId="0" fillId="0" borderId="8" xfId="9" applyNumberFormat="1" applyFont="1" applyFill="1" applyBorder="1" applyAlignment="1" applyProtection="1">
      <alignment horizontal="right" vertical="center"/>
      <protection locked="0"/>
    </xf>
    <xf numFmtId="165" fontId="0" fillId="0" borderId="8" xfId="9" applyNumberFormat="1" applyFont="1" applyFill="1" applyBorder="1" applyAlignment="1">
      <alignment horizontal="right" vertical="center"/>
    </xf>
    <xf numFmtId="165" fontId="1" fillId="0" borderId="8" xfId="9" applyNumberFormat="1" applyFont="1" applyFill="1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3" fontId="10" fillId="0" borderId="18" xfId="0" applyNumberFormat="1" applyFont="1" applyBorder="1" applyProtection="1">
      <protection locked="0"/>
    </xf>
    <xf numFmtId="3" fontId="23" fillId="0" borderId="18" xfId="0" applyNumberFormat="1" applyFont="1" applyBorder="1" applyAlignment="1">
      <alignment vertical="center"/>
    </xf>
    <xf numFmtId="2" fontId="0" fillId="0" borderId="14" xfId="5" applyNumberFormat="1" applyFont="1" applyFill="1" applyBorder="1" applyAlignment="1" applyProtection="1">
      <alignment horizontal="right" vertical="center"/>
      <protection locked="0"/>
    </xf>
    <xf numFmtId="2" fontId="1" fillId="0" borderId="14" xfId="5" applyNumberFormat="1" applyFont="1" applyFill="1" applyBorder="1" applyAlignment="1" applyProtection="1">
      <alignment horizontal="right" vertical="center"/>
      <protection locked="0"/>
    </xf>
    <xf numFmtId="2" fontId="0" fillId="0" borderId="14" xfId="5" applyNumberFormat="1" applyFont="1" applyFill="1" applyBorder="1" applyAlignment="1">
      <alignment horizontal="right" vertical="center"/>
    </xf>
    <xf numFmtId="2" fontId="2" fillId="0" borderId="14" xfId="5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2" fontId="0" fillId="0" borderId="14" xfId="5" applyNumberFormat="1" applyFont="1" applyFill="1" applyBorder="1" applyAlignment="1" applyProtection="1">
      <alignment vertical="center"/>
      <protection locked="0"/>
    </xf>
    <xf numFmtId="2" fontId="2" fillId="0" borderId="14" xfId="5" applyNumberFormat="1" applyFont="1" applyFill="1" applyBorder="1" applyAlignment="1" applyProtection="1">
      <alignment vertical="center"/>
      <protection locked="0"/>
    </xf>
    <xf numFmtId="2" fontId="1" fillId="0" borderId="14" xfId="5" applyNumberFormat="1" applyFont="1" applyFill="1" applyBorder="1" applyAlignment="1" applyProtection="1">
      <alignment vertical="center"/>
      <protection locked="0"/>
    </xf>
  </cellXfs>
  <cellStyles count="10">
    <cellStyle name="Millares" xfId="1" builtinId="3"/>
    <cellStyle name="Millares 2" xfId="5" xr:uid="{1F88ABD8-B696-40EC-B7F2-DB56EC34BEA1}"/>
    <cellStyle name="Millares 3" xfId="6" xr:uid="{6808DBE7-33EA-4D34-B82C-4CDC9A449EE1}"/>
    <cellStyle name="Millares 4" xfId="9" xr:uid="{89B663C3-66C7-48B1-AA2B-5F6BD94DCC82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8" xr:uid="{213987CB-BB5B-44A0-B01C-A72CFD1E5082}"/>
    <cellStyle name="Normal 3" xfId="7" xr:uid="{F7335651-B3AD-43D1-B3D9-F06132E445B1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ABILIDAD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zoomScale="75" zoomScaleNormal="75" workbookViewId="0">
      <selection activeCell="F9" sqref="F9"/>
    </sheetView>
  </sheetViews>
  <sheetFormatPr baseColWidth="10" defaultColWidth="11" defaultRowHeight="15" x14ac:dyDescent="0.25"/>
  <cols>
    <col min="1" max="1" width="96.42578125" customWidth="1"/>
    <col min="2" max="2" width="18.85546875" customWidth="1"/>
    <col min="3" max="3" width="17.85546875" bestFit="1" customWidth="1"/>
    <col min="4" max="4" width="98.7109375" bestFit="1" customWidth="1"/>
    <col min="5" max="6" width="17.85546875" bestFit="1" customWidth="1"/>
  </cols>
  <sheetData>
    <row r="1" spans="1:6" ht="40.9" customHeight="1" x14ac:dyDescent="0.25">
      <c r="A1" s="194" t="s">
        <v>0</v>
      </c>
      <c r="B1" s="195"/>
      <c r="C1" s="195"/>
      <c r="D1" s="195"/>
      <c r="E1" s="195"/>
      <c r="F1" s="196"/>
    </row>
    <row r="2" spans="1:6" ht="15" customHeight="1" x14ac:dyDescent="0.25">
      <c r="A2" s="105" t="s">
        <v>598</v>
      </c>
      <c r="B2" s="106"/>
      <c r="C2" s="106"/>
      <c r="D2" s="106"/>
      <c r="E2" s="106"/>
      <c r="F2" s="107"/>
    </row>
    <row r="3" spans="1:6" ht="15" customHeight="1" x14ac:dyDescent="0.25">
      <c r="A3" s="108" t="s">
        <v>1</v>
      </c>
      <c r="B3" s="109"/>
      <c r="C3" s="109"/>
      <c r="D3" s="109"/>
      <c r="E3" s="109"/>
      <c r="F3" s="110"/>
    </row>
    <row r="4" spans="1:6" ht="12.95" customHeight="1" x14ac:dyDescent="0.25">
      <c r="A4" s="108" t="s">
        <v>2</v>
      </c>
      <c r="B4" s="109"/>
      <c r="C4" s="109"/>
      <c r="D4" s="109"/>
      <c r="E4" s="109"/>
      <c r="F4" s="110"/>
    </row>
    <row r="5" spans="1:6" ht="12.95" customHeight="1" x14ac:dyDescent="0.25">
      <c r="A5" s="111" t="s">
        <v>3</v>
      </c>
      <c r="B5" s="112"/>
      <c r="C5" s="112"/>
      <c r="D5" s="112"/>
      <c r="E5" s="112"/>
      <c r="F5" s="113"/>
    </row>
    <row r="6" spans="1:6" ht="41.45" customHeight="1" x14ac:dyDescent="0.25">
      <c r="A6" s="39" t="s">
        <v>4</v>
      </c>
      <c r="B6" s="40" t="s">
        <v>5</v>
      </c>
      <c r="C6" s="1" t="s">
        <v>6</v>
      </c>
      <c r="D6" s="41" t="s">
        <v>7</v>
      </c>
      <c r="E6" s="40" t="str">
        <f>B6</f>
        <v>2025 (d)</v>
      </c>
      <c r="F6" s="1" t="str">
        <f>C6</f>
        <v>31 de diciembre de 2024 (e)</v>
      </c>
    </row>
    <row r="7" spans="1:6" ht="12.95" customHeight="1" x14ac:dyDescent="0.25">
      <c r="A7" s="42" t="s">
        <v>8</v>
      </c>
      <c r="B7" s="43"/>
      <c r="C7" s="43"/>
      <c r="D7" s="42" t="s">
        <v>9</v>
      </c>
      <c r="E7" s="43"/>
      <c r="F7" s="43"/>
    </row>
    <row r="8" spans="1:6" x14ac:dyDescent="0.25">
      <c r="A8" s="2" t="s">
        <v>10</v>
      </c>
      <c r="B8" s="44"/>
      <c r="C8" s="44"/>
      <c r="D8" s="2" t="s">
        <v>11</v>
      </c>
      <c r="E8" s="44"/>
      <c r="F8" s="44"/>
    </row>
    <row r="9" spans="1:6" x14ac:dyDescent="0.25">
      <c r="A9" s="45" t="s">
        <v>12</v>
      </c>
      <c r="B9" s="231">
        <f>SUM(B10:B16)</f>
        <v>48979285</v>
      </c>
      <c r="C9" s="231">
        <f>SUM(C10:C16)</f>
        <v>43273289</v>
      </c>
      <c r="D9" s="45" t="s">
        <v>13</v>
      </c>
      <c r="E9" s="231">
        <f>SUM(E10:E18)</f>
        <v>32259288.419999998</v>
      </c>
      <c r="F9" s="231">
        <f>SUM(F10:F18)</f>
        <v>36662880.710000001</v>
      </c>
    </row>
    <row r="10" spans="1:6" x14ac:dyDescent="0.25">
      <c r="A10" s="47" t="s">
        <v>14</v>
      </c>
      <c r="B10" s="191">
        <v>0</v>
      </c>
      <c r="C10" s="191">
        <v>0</v>
      </c>
      <c r="D10" s="47" t="s">
        <v>15</v>
      </c>
      <c r="E10" s="191">
        <v>107945.35</v>
      </c>
      <c r="F10" s="191">
        <v>107945.35</v>
      </c>
    </row>
    <row r="11" spans="1:6" x14ac:dyDescent="0.25">
      <c r="A11" s="47" t="s">
        <v>16</v>
      </c>
      <c r="B11" s="191">
        <v>48979285</v>
      </c>
      <c r="C11" s="191">
        <v>43273289</v>
      </c>
      <c r="D11" s="47" t="s">
        <v>17</v>
      </c>
      <c r="E11" s="191">
        <v>2947966.97</v>
      </c>
      <c r="F11" s="191">
        <v>8727793.9800000004</v>
      </c>
    </row>
    <row r="12" spans="1:6" x14ac:dyDescent="0.25">
      <c r="A12" s="47" t="s">
        <v>18</v>
      </c>
      <c r="B12" s="191">
        <v>0</v>
      </c>
      <c r="C12" s="191">
        <v>0</v>
      </c>
      <c r="D12" s="47" t="s">
        <v>19</v>
      </c>
      <c r="E12" s="191">
        <v>-133398.41</v>
      </c>
      <c r="F12" s="191">
        <v>-133398.41</v>
      </c>
    </row>
    <row r="13" spans="1:6" x14ac:dyDescent="0.25">
      <c r="A13" s="47" t="s">
        <v>20</v>
      </c>
      <c r="B13" s="191">
        <v>0</v>
      </c>
      <c r="C13" s="191">
        <v>0</v>
      </c>
      <c r="D13" s="47" t="s">
        <v>21</v>
      </c>
      <c r="E13" s="191">
        <v>0</v>
      </c>
      <c r="F13" s="191">
        <v>0</v>
      </c>
    </row>
    <row r="14" spans="1:6" x14ac:dyDescent="0.25">
      <c r="A14" s="47" t="s">
        <v>22</v>
      </c>
      <c r="B14" s="191">
        <v>0</v>
      </c>
      <c r="C14" s="191">
        <v>0</v>
      </c>
      <c r="D14" s="47" t="s">
        <v>23</v>
      </c>
      <c r="E14" s="191">
        <v>3200</v>
      </c>
      <c r="F14" s="191">
        <v>3200</v>
      </c>
    </row>
    <row r="15" spans="1:6" x14ac:dyDescent="0.25">
      <c r="A15" s="47" t="s">
        <v>24</v>
      </c>
      <c r="B15" s="191">
        <v>0</v>
      </c>
      <c r="C15" s="191">
        <v>0</v>
      </c>
      <c r="D15" s="47" t="s">
        <v>25</v>
      </c>
      <c r="E15" s="191">
        <v>0</v>
      </c>
      <c r="F15" s="191">
        <v>0</v>
      </c>
    </row>
    <row r="16" spans="1:6" x14ac:dyDescent="0.25">
      <c r="A16" s="47" t="s">
        <v>26</v>
      </c>
      <c r="B16" s="191">
        <v>0</v>
      </c>
      <c r="C16" s="191">
        <v>0</v>
      </c>
      <c r="D16" s="47" t="s">
        <v>27</v>
      </c>
      <c r="E16" s="191">
        <v>32369034.879999999</v>
      </c>
      <c r="F16" s="191">
        <v>30425476.16</v>
      </c>
    </row>
    <row r="17" spans="1:6" x14ac:dyDescent="0.25">
      <c r="A17" s="45" t="s">
        <v>28</v>
      </c>
      <c r="B17" s="231">
        <f>SUM(B18:B24)</f>
        <v>54594145</v>
      </c>
      <c r="C17" s="231">
        <f>SUM(C18:C24)</f>
        <v>53558541</v>
      </c>
      <c r="D17" s="47" t="s">
        <v>29</v>
      </c>
      <c r="E17" s="191">
        <v>0</v>
      </c>
      <c r="F17" s="191">
        <v>0</v>
      </c>
    </row>
    <row r="18" spans="1:6" x14ac:dyDescent="0.25">
      <c r="A18" s="47" t="s">
        <v>30</v>
      </c>
      <c r="B18" s="191">
        <v>0</v>
      </c>
      <c r="C18" s="191">
        <v>0</v>
      </c>
      <c r="D18" s="47" t="s">
        <v>31</v>
      </c>
      <c r="E18" s="191">
        <v>-3035460.37</v>
      </c>
      <c r="F18" s="191">
        <v>-2468136.37</v>
      </c>
    </row>
    <row r="19" spans="1:6" x14ac:dyDescent="0.25">
      <c r="A19" s="47" t="s">
        <v>32</v>
      </c>
      <c r="B19" s="191">
        <v>27407</v>
      </c>
      <c r="C19" s="191">
        <v>27407</v>
      </c>
      <c r="D19" s="45" t="s">
        <v>33</v>
      </c>
      <c r="E19" s="190">
        <f>SUM(E20:E22)</f>
        <v>0</v>
      </c>
      <c r="F19" s="190">
        <f>SUM(F20:F22)</f>
        <v>0</v>
      </c>
    </row>
    <row r="20" spans="1:6" x14ac:dyDescent="0.25">
      <c r="A20" s="47" t="s">
        <v>34</v>
      </c>
      <c r="B20" s="191">
        <v>841130</v>
      </c>
      <c r="C20" s="191">
        <v>732265</v>
      </c>
      <c r="D20" s="47" t="s">
        <v>35</v>
      </c>
      <c r="E20" s="191">
        <v>0</v>
      </c>
      <c r="F20" s="191">
        <v>0</v>
      </c>
    </row>
    <row r="21" spans="1:6" x14ac:dyDescent="0.25">
      <c r="A21" s="47" t="s">
        <v>36</v>
      </c>
      <c r="B21" s="191">
        <v>10176013</v>
      </c>
      <c r="C21" s="191">
        <v>10176013</v>
      </c>
      <c r="D21" s="47" t="s">
        <v>37</v>
      </c>
      <c r="E21" s="191">
        <v>0</v>
      </c>
      <c r="F21" s="191">
        <v>0</v>
      </c>
    </row>
    <row r="22" spans="1:6" x14ac:dyDescent="0.25">
      <c r="A22" s="47" t="s">
        <v>38</v>
      </c>
      <c r="B22" s="191">
        <v>260719</v>
      </c>
      <c r="C22" s="191">
        <v>260719</v>
      </c>
      <c r="D22" s="47" t="s">
        <v>39</v>
      </c>
      <c r="E22" s="191">
        <v>0</v>
      </c>
      <c r="F22" s="191">
        <v>0</v>
      </c>
    </row>
    <row r="23" spans="1:6" x14ac:dyDescent="0.25">
      <c r="A23" s="47" t="s">
        <v>40</v>
      </c>
      <c r="B23" s="191">
        <v>0</v>
      </c>
      <c r="C23" s="191">
        <v>0</v>
      </c>
      <c r="D23" s="45" t="s">
        <v>41</v>
      </c>
      <c r="E23" s="190">
        <f>E24+E25</f>
        <v>0</v>
      </c>
      <c r="F23" s="190">
        <f>F24+F25</f>
        <v>0</v>
      </c>
    </row>
    <row r="24" spans="1:6" x14ac:dyDescent="0.25">
      <c r="A24" s="47" t="s">
        <v>42</v>
      </c>
      <c r="B24" s="191">
        <v>43288876</v>
      </c>
      <c r="C24" s="191">
        <v>42362137</v>
      </c>
      <c r="D24" s="47" t="s">
        <v>43</v>
      </c>
      <c r="E24" s="191">
        <v>0</v>
      </c>
      <c r="F24" s="191">
        <v>0</v>
      </c>
    </row>
    <row r="25" spans="1:6" x14ac:dyDescent="0.25">
      <c r="A25" s="45" t="s">
        <v>44</v>
      </c>
      <c r="B25" s="231">
        <f>SUM(B26:B30)</f>
        <v>1917256</v>
      </c>
      <c r="C25" s="231">
        <f>SUM(C26:C30)</f>
        <v>1839542</v>
      </c>
      <c r="D25" s="47" t="s">
        <v>45</v>
      </c>
      <c r="E25" s="191">
        <v>0</v>
      </c>
      <c r="F25" s="191">
        <v>0</v>
      </c>
    </row>
    <row r="26" spans="1:6" x14ac:dyDescent="0.25">
      <c r="A26" s="47" t="s">
        <v>46</v>
      </c>
      <c r="B26" s="191">
        <v>551560</v>
      </c>
      <c r="C26" s="191">
        <v>473846</v>
      </c>
      <c r="D26" s="45" t="s">
        <v>47</v>
      </c>
      <c r="E26" s="191">
        <v>0</v>
      </c>
      <c r="F26" s="191">
        <v>0</v>
      </c>
    </row>
    <row r="27" spans="1:6" x14ac:dyDescent="0.25">
      <c r="A27" s="47" t="s">
        <v>48</v>
      </c>
      <c r="B27" s="191">
        <v>309705</v>
      </c>
      <c r="C27" s="191">
        <v>309705</v>
      </c>
      <c r="D27" s="45" t="s">
        <v>49</v>
      </c>
      <c r="E27" s="190">
        <f>SUM(E28:E30)</f>
        <v>0</v>
      </c>
      <c r="F27" s="190">
        <f>SUM(F28:F30)</f>
        <v>0</v>
      </c>
    </row>
    <row r="28" spans="1:6" x14ac:dyDescent="0.25">
      <c r="A28" s="47" t="s">
        <v>50</v>
      </c>
      <c r="B28" s="191">
        <v>-1</v>
      </c>
      <c r="C28" s="191">
        <v>-1</v>
      </c>
      <c r="D28" s="47" t="s">
        <v>51</v>
      </c>
      <c r="E28" s="191">
        <v>0</v>
      </c>
      <c r="F28" s="191">
        <v>0</v>
      </c>
    </row>
    <row r="29" spans="1:6" x14ac:dyDescent="0.25">
      <c r="A29" s="47" t="s">
        <v>52</v>
      </c>
      <c r="B29" s="191">
        <v>1055992</v>
      </c>
      <c r="C29" s="191">
        <v>1055992</v>
      </c>
      <c r="D29" s="47" t="s">
        <v>53</v>
      </c>
      <c r="E29" s="191">
        <v>0</v>
      </c>
      <c r="F29" s="191">
        <v>0</v>
      </c>
    </row>
    <row r="30" spans="1:6" x14ac:dyDescent="0.25">
      <c r="A30" s="47" t="s">
        <v>54</v>
      </c>
      <c r="B30" s="191">
        <v>0</v>
      </c>
      <c r="C30" s="191">
        <v>0</v>
      </c>
      <c r="D30" s="47" t="s">
        <v>55</v>
      </c>
      <c r="E30" s="191">
        <v>0</v>
      </c>
      <c r="F30" s="191">
        <v>0</v>
      </c>
    </row>
    <row r="31" spans="1:6" x14ac:dyDescent="0.25">
      <c r="A31" s="45" t="s">
        <v>56</v>
      </c>
      <c r="B31" s="190">
        <f>SUM(B32:B36)</f>
        <v>0</v>
      </c>
      <c r="C31" s="190">
        <f>SUM(C32:C36)</f>
        <v>0</v>
      </c>
      <c r="D31" s="45" t="s">
        <v>57</v>
      </c>
      <c r="E31" s="190">
        <f>SUM(E32:E37)</f>
        <v>0</v>
      </c>
      <c r="F31" s="190">
        <f>SUM(F32:F37)</f>
        <v>0</v>
      </c>
    </row>
    <row r="32" spans="1:6" x14ac:dyDescent="0.25">
      <c r="A32" s="47" t="s">
        <v>58</v>
      </c>
      <c r="B32" s="191">
        <v>0</v>
      </c>
      <c r="C32" s="191">
        <v>0</v>
      </c>
      <c r="D32" s="47" t="s">
        <v>59</v>
      </c>
      <c r="E32" s="190">
        <v>0</v>
      </c>
      <c r="F32" s="190">
        <v>0</v>
      </c>
    </row>
    <row r="33" spans="1:6" ht="14.45" customHeight="1" x14ac:dyDescent="0.25">
      <c r="A33" s="47" t="s">
        <v>60</v>
      </c>
      <c r="B33" s="191">
        <v>0</v>
      </c>
      <c r="C33" s="191">
        <v>0</v>
      </c>
      <c r="D33" s="47" t="s">
        <v>61</v>
      </c>
      <c r="E33" s="191">
        <v>0</v>
      </c>
      <c r="F33" s="191">
        <v>0</v>
      </c>
    </row>
    <row r="34" spans="1:6" ht="14.45" customHeight="1" x14ac:dyDescent="0.25">
      <c r="A34" s="47" t="s">
        <v>62</v>
      </c>
      <c r="B34" s="191">
        <v>0</v>
      </c>
      <c r="C34" s="191">
        <v>0</v>
      </c>
      <c r="D34" s="47" t="s">
        <v>63</v>
      </c>
      <c r="E34" s="191">
        <v>0</v>
      </c>
      <c r="F34" s="191">
        <v>0</v>
      </c>
    </row>
    <row r="35" spans="1:6" ht="14.45" customHeight="1" x14ac:dyDescent="0.25">
      <c r="A35" s="47" t="s">
        <v>64</v>
      </c>
      <c r="B35" s="191">
        <v>0</v>
      </c>
      <c r="C35" s="191">
        <v>0</v>
      </c>
      <c r="D35" s="47" t="s">
        <v>65</v>
      </c>
      <c r="E35" s="191">
        <v>0</v>
      </c>
      <c r="F35" s="191">
        <v>0</v>
      </c>
    </row>
    <row r="36" spans="1:6" ht="14.45" customHeight="1" x14ac:dyDescent="0.25">
      <c r="A36" s="47" t="s">
        <v>66</v>
      </c>
      <c r="B36" s="191">
        <v>0</v>
      </c>
      <c r="C36" s="191">
        <v>0</v>
      </c>
      <c r="D36" s="47" t="s">
        <v>67</v>
      </c>
      <c r="E36" s="191">
        <v>0</v>
      </c>
      <c r="F36" s="191">
        <v>0</v>
      </c>
    </row>
    <row r="37" spans="1:6" ht="14.45" customHeight="1" x14ac:dyDescent="0.25">
      <c r="A37" s="45" t="s">
        <v>68</v>
      </c>
      <c r="B37" s="191">
        <v>275408</v>
      </c>
      <c r="C37" s="233">
        <v>275408</v>
      </c>
      <c r="D37" s="47" t="s">
        <v>69</v>
      </c>
      <c r="E37" s="191">
        <v>0</v>
      </c>
      <c r="F37" s="191">
        <v>0</v>
      </c>
    </row>
    <row r="38" spans="1:6" x14ac:dyDescent="0.25">
      <c r="A38" s="45" t="s">
        <v>70</v>
      </c>
      <c r="B38" s="190">
        <f>SUM(B39:B40)</f>
        <v>0</v>
      </c>
      <c r="C38" s="190">
        <f>SUM(C39:C40)</f>
        <v>0</v>
      </c>
      <c r="D38" s="45" t="s">
        <v>71</v>
      </c>
      <c r="E38" s="190">
        <f>SUM(E39:E41)</f>
        <v>0</v>
      </c>
      <c r="F38" s="190">
        <f>SUM(F39:F41)</f>
        <v>0</v>
      </c>
    </row>
    <row r="39" spans="1:6" x14ac:dyDescent="0.25">
      <c r="A39" s="47" t="s">
        <v>72</v>
      </c>
      <c r="B39" s="191">
        <v>0</v>
      </c>
      <c r="C39" s="191">
        <v>0</v>
      </c>
      <c r="D39" s="47" t="s">
        <v>73</v>
      </c>
      <c r="E39" s="191">
        <v>0</v>
      </c>
      <c r="F39" s="191">
        <v>0</v>
      </c>
    </row>
    <row r="40" spans="1:6" x14ac:dyDescent="0.25">
      <c r="A40" s="47" t="s">
        <v>74</v>
      </c>
      <c r="B40" s="191">
        <v>0</v>
      </c>
      <c r="C40" s="191">
        <v>0</v>
      </c>
      <c r="D40" s="47" t="s">
        <v>75</v>
      </c>
      <c r="E40" s="191">
        <v>0</v>
      </c>
      <c r="F40" s="191">
        <v>0</v>
      </c>
    </row>
    <row r="41" spans="1:6" x14ac:dyDescent="0.25">
      <c r="A41" s="45" t="s">
        <v>76</v>
      </c>
      <c r="B41" s="190">
        <f>SUM(B42:B45)</f>
        <v>0</v>
      </c>
      <c r="C41" s="190">
        <f>SUM(C42:C45)</f>
        <v>0</v>
      </c>
      <c r="D41" s="47" t="s">
        <v>77</v>
      </c>
      <c r="E41" s="191">
        <v>0</v>
      </c>
      <c r="F41" s="191">
        <v>0</v>
      </c>
    </row>
    <row r="42" spans="1:6" x14ac:dyDescent="0.25">
      <c r="A42" s="47" t="s">
        <v>78</v>
      </c>
      <c r="B42" s="191">
        <v>0</v>
      </c>
      <c r="C42" s="191">
        <v>0</v>
      </c>
      <c r="D42" s="45" t="s">
        <v>79</v>
      </c>
      <c r="E42" s="190">
        <f>SUM(E43:E45)</f>
        <v>42598.28</v>
      </c>
      <c r="F42" s="190">
        <f>SUM(F43:F45)</f>
        <v>42598.28</v>
      </c>
    </row>
    <row r="43" spans="1:6" x14ac:dyDescent="0.25">
      <c r="A43" s="47" t="s">
        <v>80</v>
      </c>
      <c r="B43" s="191">
        <v>0</v>
      </c>
      <c r="C43" s="191">
        <v>0</v>
      </c>
      <c r="D43" s="47" t="s">
        <v>81</v>
      </c>
      <c r="E43" s="191">
        <v>42598.28</v>
      </c>
      <c r="F43" s="191">
        <v>42598.28</v>
      </c>
    </row>
    <row r="44" spans="1:6" x14ac:dyDescent="0.25">
      <c r="A44" s="47" t="s">
        <v>82</v>
      </c>
      <c r="B44" s="191">
        <v>0</v>
      </c>
      <c r="C44" s="191">
        <v>0</v>
      </c>
      <c r="D44" s="47" t="s">
        <v>83</v>
      </c>
      <c r="E44" s="191">
        <v>0</v>
      </c>
      <c r="F44" s="191">
        <v>0</v>
      </c>
    </row>
    <row r="45" spans="1:6" x14ac:dyDescent="0.25">
      <c r="A45" s="47" t="s">
        <v>84</v>
      </c>
      <c r="B45" s="191">
        <v>0</v>
      </c>
      <c r="C45" s="191">
        <v>0</v>
      </c>
      <c r="D45" s="47" t="s">
        <v>85</v>
      </c>
      <c r="E45" s="191">
        <v>0</v>
      </c>
      <c r="F45" s="191">
        <v>0</v>
      </c>
    </row>
    <row r="46" spans="1:6" x14ac:dyDescent="0.25">
      <c r="A46" s="44"/>
      <c r="B46" s="192"/>
      <c r="C46" s="192"/>
      <c r="D46" s="44"/>
      <c r="E46" s="192">
        <v>0</v>
      </c>
      <c r="F46" s="192">
        <v>0</v>
      </c>
    </row>
    <row r="47" spans="1:6" x14ac:dyDescent="0.25">
      <c r="A47" s="3" t="s">
        <v>609</v>
      </c>
      <c r="B47" s="232">
        <f>B9+B17+B25+B31+B37+B38+B41</f>
        <v>105766094</v>
      </c>
      <c r="C47" s="232">
        <f>C9+C17+C25+C31+C37+C38+C41</f>
        <v>98946780</v>
      </c>
      <c r="D47" s="2" t="s">
        <v>610</v>
      </c>
      <c r="E47" s="193">
        <f>E9+E19+E23+E26+E27+E31+E38+E42</f>
        <v>32301886.699999999</v>
      </c>
      <c r="F47" s="193">
        <f>F9+F19+F23+F26+F27+F31+F38+F42</f>
        <v>36705478.990000002</v>
      </c>
    </row>
    <row r="48" spans="1:6" x14ac:dyDescent="0.25">
      <c r="A48" s="44"/>
      <c r="B48" s="192"/>
      <c r="C48" s="192"/>
      <c r="D48" s="44"/>
      <c r="E48" s="192"/>
      <c r="F48" s="192"/>
    </row>
    <row r="49" spans="1:6" x14ac:dyDescent="0.25">
      <c r="A49" s="2" t="s">
        <v>86</v>
      </c>
      <c r="B49" s="192"/>
      <c r="C49" s="192"/>
      <c r="D49" s="2" t="s">
        <v>87</v>
      </c>
      <c r="E49" s="192"/>
      <c r="F49" s="192"/>
    </row>
    <row r="50" spans="1:6" x14ac:dyDescent="0.25">
      <c r="A50" s="45" t="s">
        <v>88</v>
      </c>
      <c r="B50" s="191">
        <v>0</v>
      </c>
      <c r="C50" s="191">
        <v>0</v>
      </c>
      <c r="D50" s="45" t="s">
        <v>89</v>
      </c>
      <c r="E50" s="191">
        <v>0</v>
      </c>
      <c r="F50" s="191">
        <v>0</v>
      </c>
    </row>
    <row r="51" spans="1:6" x14ac:dyDescent="0.25">
      <c r="A51" s="45" t="s">
        <v>90</v>
      </c>
      <c r="B51" s="191">
        <v>0</v>
      </c>
      <c r="C51" s="191">
        <v>0</v>
      </c>
      <c r="D51" s="45" t="s">
        <v>91</v>
      </c>
      <c r="E51" s="191">
        <v>0</v>
      </c>
      <c r="F51" s="191">
        <v>0</v>
      </c>
    </row>
    <row r="52" spans="1:6" x14ac:dyDescent="0.25">
      <c r="A52" s="45" t="s">
        <v>92</v>
      </c>
      <c r="B52" s="191">
        <v>29460486</v>
      </c>
      <c r="C52" s="191">
        <v>29460486</v>
      </c>
      <c r="D52" s="45" t="s">
        <v>93</v>
      </c>
      <c r="E52" s="191">
        <v>0</v>
      </c>
      <c r="F52" s="191">
        <v>0</v>
      </c>
    </row>
    <row r="53" spans="1:6" x14ac:dyDescent="0.25">
      <c r="A53" s="45" t="s">
        <v>94</v>
      </c>
      <c r="B53" s="191">
        <v>46473690</v>
      </c>
      <c r="C53" s="191">
        <v>46157704</v>
      </c>
      <c r="D53" s="45" t="s">
        <v>95</v>
      </c>
      <c r="E53" s="191">
        <v>0</v>
      </c>
      <c r="F53" s="191">
        <v>0</v>
      </c>
    </row>
    <row r="54" spans="1:6" x14ac:dyDescent="0.25">
      <c r="A54" s="45" t="s">
        <v>96</v>
      </c>
      <c r="B54" s="191">
        <v>2279041</v>
      </c>
      <c r="C54" s="191">
        <v>2279041</v>
      </c>
      <c r="D54" s="45" t="s">
        <v>97</v>
      </c>
      <c r="E54" s="191">
        <v>0</v>
      </c>
      <c r="F54" s="191">
        <v>0</v>
      </c>
    </row>
    <row r="55" spans="1:6" x14ac:dyDescent="0.25">
      <c r="A55" s="45" t="s">
        <v>98</v>
      </c>
      <c r="B55" s="191">
        <v>-17896481</v>
      </c>
      <c r="C55" s="191">
        <v>-17896481</v>
      </c>
      <c r="D55" s="49" t="s">
        <v>99</v>
      </c>
      <c r="E55" s="191">
        <v>0</v>
      </c>
      <c r="F55" s="191">
        <v>0</v>
      </c>
    </row>
    <row r="56" spans="1:6" x14ac:dyDescent="0.25">
      <c r="A56" s="45" t="s">
        <v>100</v>
      </c>
      <c r="B56" s="191">
        <v>2062458</v>
      </c>
      <c r="C56" s="191">
        <v>2062458</v>
      </c>
      <c r="D56" s="44"/>
      <c r="E56" s="192"/>
      <c r="F56" s="192"/>
    </row>
    <row r="57" spans="1:6" x14ac:dyDescent="0.25">
      <c r="A57" s="45" t="s">
        <v>101</v>
      </c>
      <c r="B57" s="191">
        <v>0</v>
      </c>
      <c r="C57" s="191">
        <v>0</v>
      </c>
      <c r="D57" s="2" t="s">
        <v>612</v>
      </c>
      <c r="E57" s="193">
        <f>SUM(E50:E55)</f>
        <v>0</v>
      </c>
      <c r="F57" s="193">
        <f>SUM(F50:F55)</f>
        <v>0</v>
      </c>
    </row>
    <row r="58" spans="1:6" x14ac:dyDescent="0.25">
      <c r="A58" s="45" t="s">
        <v>102</v>
      </c>
      <c r="B58" s="191">
        <v>0</v>
      </c>
      <c r="C58" s="191">
        <v>0</v>
      </c>
      <c r="D58" s="44"/>
      <c r="E58" s="192"/>
      <c r="F58" s="192"/>
    </row>
    <row r="59" spans="1:6" x14ac:dyDescent="0.25">
      <c r="A59" s="44"/>
      <c r="B59" s="192"/>
      <c r="C59" s="192"/>
      <c r="D59" s="2" t="s">
        <v>103</v>
      </c>
      <c r="E59" s="193">
        <f>E47+E57</f>
        <v>32301886.699999999</v>
      </c>
      <c r="F59" s="193">
        <f>F47+F57</f>
        <v>36705478.990000002</v>
      </c>
    </row>
    <row r="60" spans="1:6" x14ac:dyDescent="0.25">
      <c r="A60" s="3" t="s">
        <v>611</v>
      </c>
      <c r="B60" s="232">
        <f>SUM(B50:B58)</f>
        <v>62379194</v>
      </c>
      <c r="C60" s="232">
        <f>SUM(C50:C58)</f>
        <v>62063208</v>
      </c>
      <c r="D60" s="44"/>
      <c r="E60" s="192"/>
      <c r="F60" s="192"/>
    </row>
    <row r="61" spans="1:6" x14ac:dyDescent="0.25">
      <c r="A61" s="44"/>
      <c r="B61" s="192"/>
      <c r="C61" s="192"/>
      <c r="D61" s="50" t="s">
        <v>104</v>
      </c>
      <c r="E61" s="192"/>
      <c r="F61" s="192"/>
    </row>
    <row r="62" spans="1:6" x14ac:dyDescent="0.25">
      <c r="A62" s="3" t="s">
        <v>105</v>
      </c>
      <c r="B62" s="232">
        <f>SUM(B47+B60)</f>
        <v>168145288</v>
      </c>
      <c r="C62" s="232">
        <f>SUM(C47+C60)</f>
        <v>161009988</v>
      </c>
      <c r="D62" s="44"/>
      <c r="E62" s="192"/>
      <c r="F62" s="192"/>
    </row>
    <row r="63" spans="1:6" x14ac:dyDescent="0.25">
      <c r="A63" s="44"/>
      <c r="B63" s="44"/>
      <c r="C63" s="44"/>
      <c r="D63" s="51" t="s">
        <v>106</v>
      </c>
      <c r="E63" s="190">
        <f>SUM(E64:E66)</f>
        <v>44115913.600000001</v>
      </c>
      <c r="F63" s="190">
        <f>SUM(F64:F66)</f>
        <v>44115913.600000001</v>
      </c>
    </row>
    <row r="64" spans="1:6" x14ac:dyDescent="0.25">
      <c r="A64" s="44"/>
      <c r="B64" s="44"/>
      <c r="C64" s="44"/>
      <c r="D64" s="45" t="s">
        <v>107</v>
      </c>
      <c r="E64" s="191">
        <v>40162201.170000002</v>
      </c>
      <c r="F64" s="191">
        <v>40162201.170000002</v>
      </c>
    </row>
    <row r="65" spans="1:6" x14ac:dyDescent="0.25">
      <c r="A65" s="44"/>
      <c r="B65" s="44"/>
      <c r="C65" s="44"/>
      <c r="D65" s="49" t="s">
        <v>108</v>
      </c>
      <c r="E65" s="191">
        <v>3953712.43</v>
      </c>
      <c r="F65" s="191">
        <v>3953712.43</v>
      </c>
    </row>
    <row r="66" spans="1:6" x14ac:dyDescent="0.25">
      <c r="A66" s="44"/>
      <c r="B66" s="44"/>
      <c r="C66" s="44"/>
      <c r="D66" s="45" t="s">
        <v>109</v>
      </c>
      <c r="E66" s="191">
        <v>0</v>
      </c>
      <c r="F66" s="191">
        <v>0</v>
      </c>
    </row>
    <row r="67" spans="1:6" x14ac:dyDescent="0.25">
      <c r="A67" s="44"/>
      <c r="B67" s="44"/>
      <c r="C67" s="44"/>
      <c r="D67" s="44"/>
      <c r="E67" s="192"/>
      <c r="F67" s="192"/>
    </row>
    <row r="68" spans="1:6" x14ac:dyDescent="0.25">
      <c r="A68" s="44"/>
      <c r="B68" s="44"/>
      <c r="C68" s="44"/>
      <c r="D68" s="51" t="s">
        <v>110</v>
      </c>
      <c r="E68" s="190">
        <f>SUM(E69:E73)</f>
        <v>91727487.25</v>
      </c>
      <c r="F68" s="190">
        <f>SUM(F69:F73)</f>
        <v>80195657.400000006</v>
      </c>
    </row>
    <row r="69" spans="1:6" x14ac:dyDescent="0.25">
      <c r="A69" s="52"/>
      <c r="B69" s="44"/>
      <c r="C69" s="44"/>
      <c r="D69" s="45" t="s">
        <v>111</v>
      </c>
      <c r="E69" s="191">
        <v>11488629.48</v>
      </c>
      <c r="F69" s="191">
        <v>26875651.52</v>
      </c>
    </row>
    <row r="70" spans="1:6" x14ac:dyDescent="0.25">
      <c r="A70" s="52"/>
      <c r="B70" s="44"/>
      <c r="C70" s="44"/>
      <c r="D70" s="45" t="s">
        <v>112</v>
      </c>
      <c r="E70" s="191">
        <v>80238857.769999996</v>
      </c>
      <c r="F70" s="191">
        <v>53320005.880000003</v>
      </c>
    </row>
    <row r="71" spans="1:6" x14ac:dyDescent="0.25">
      <c r="A71" s="52"/>
      <c r="B71" s="44"/>
      <c r="C71" s="44"/>
      <c r="D71" s="45" t="s">
        <v>113</v>
      </c>
      <c r="E71" s="191">
        <v>0</v>
      </c>
      <c r="F71" s="191">
        <v>0</v>
      </c>
    </row>
    <row r="72" spans="1:6" x14ac:dyDescent="0.25">
      <c r="A72" s="52"/>
      <c r="B72" s="44"/>
      <c r="C72" s="44"/>
      <c r="D72" s="45" t="s">
        <v>114</v>
      </c>
      <c r="E72" s="191">
        <v>0</v>
      </c>
      <c r="F72" s="191">
        <v>0</v>
      </c>
    </row>
    <row r="73" spans="1:6" x14ac:dyDescent="0.25">
      <c r="A73" s="52"/>
      <c r="B73" s="44"/>
      <c r="C73" s="44"/>
      <c r="D73" s="45" t="s">
        <v>115</v>
      </c>
      <c r="E73" s="191">
        <v>0</v>
      </c>
      <c r="F73" s="191">
        <v>0</v>
      </c>
    </row>
    <row r="74" spans="1:6" x14ac:dyDescent="0.25">
      <c r="A74" s="52"/>
      <c r="B74" s="44"/>
      <c r="C74" s="44"/>
      <c r="D74" s="44"/>
      <c r="E74" s="192"/>
      <c r="F74" s="192"/>
    </row>
    <row r="75" spans="1:6" x14ac:dyDescent="0.25">
      <c r="A75" s="52"/>
      <c r="B75" s="44"/>
      <c r="C75" s="44"/>
      <c r="D75" s="51" t="s">
        <v>116</v>
      </c>
      <c r="E75" s="190">
        <f>E76+E77</f>
        <v>0</v>
      </c>
      <c r="F75" s="190">
        <f>F76+F77</f>
        <v>0</v>
      </c>
    </row>
    <row r="76" spans="1:6" x14ac:dyDescent="0.25">
      <c r="A76" s="52"/>
      <c r="B76" s="44"/>
      <c r="C76" s="44"/>
      <c r="D76" s="45" t="s">
        <v>117</v>
      </c>
      <c r="E76" s="191">
        <v>0</v>
      </c>
      <c r="F76" s="191">
        <v>0</v>
      </c>
    </row>
    <row r="77" spans="1:6" x14ac:dyDescent="0.25">
      <c r="A77" s="52"/>
      <c r="B77" s="44"/>
      <c r="C77" s="44"/>
      <c r="D77" s="45" t="s">
        <v>118</v>
      </c>
      <c r="E77" s="191">
        <v>0</v>
      </c>
      <c r="F77" s="191">
        <v>0</v>
      </c>
    </row>
    <row r="78" spans="1:6" x14ac:dyDescent="0.25">
      <c r="A78" s="52"/>
      <c r="B78" s="44"/>
      <c r="C78" s="44"/>
      <c r="D78" s="44"/>
      <c r="E78" s="192"/>
      <c r="F78" s="192"/>
    </row>
    <row r="79" spans="1:6" x14ac:dyDescent="0.25">
      <c r="A79" s="52"/>
      <c r="B79" s="44"/>
      <c r="C79" s="44"/>
      <c r="D79" s="2" t="s">
        <v>119</v>
      </c>
      <c r="E79" s="193">
        <f>E63+E68+E75</f>
        <v>135843400.84999999</v>
      </c>
      <c r="F79" s="193">
        <f>F63+F68+F75</f>
        <v>124311571</v>
      </c>
    </row>
    <row r="80" spans="1:6" x14ac:dyDescent="0.25">
      <c r="A80" s="52"/>
      <c r="B80" s="44"/>
      <c r="C80" s="44"/>
      <c r="D80" s="44"/>
      <c r="E80" s="192"/>
      <c r="F80" s="192"/>
    </row>
    <row r="81" spans="1:6" x14ac:dyDescent="0.25">
      <c r="A81" s="52"/>
      <c r="B81" s="44"/>
      <c r="C81" s="44"/>
      <c r="D81" s="2" t="s">
        <v>120</v>
      </c>
      <c r="E81" s="193">
        <f>E59+E79</f>
        <v>168145287.54999998</v>
      </c>
      <c r="F81" s="193">
        <f>F59+F79</f>
        <v>161017049.99000001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F30 B32:F41 D31:F31 B43:F46 B42:D42 E6:F6 B48:F56 B47:C47 E47:F47 B58:F81 B57:C57 E57:F57" unlockedFormula="1"/>
    <ignoredError sqref="B31:C31 E42:F42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L22" sqref="L22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3" t="s">
        <v>451</v>
      </c>
      <c r="B1" s="195"/>
      <c r="C1" s="195"/>
      <c r="D1" s="195"/>
      <c r="E1" s="195"/>
      <c r="F1" s="195"/>
      <c r="G1" s="196"/>
    </row>
    <row r="2" spans="1:7" x14ac:dyDescent="0.25">
      <c r="A2" s="215" t="str">
        <f>'Formato 1'!A2</f>
        <v>SISTEMA DE AGUA POTABLE Y ALCANTARILLADO MUNICIPAL DE VALLE DE SANTIAGO</v>
      </c>
      <c r="B2" s="216"/>
      <c r="C2" s="216"/>
      <c r="D2" s="216"/>
      <c r="E2" s="216"/>
      <c r="F2" s="216"/>
      <c r="G2" s="217"/>
    </row>
    <row r="3" spans="1:7" x14ac:dyDescent="0.25">
      <c r="A3" s="212" t="s">
        <v>452</v>
      </c>
      <c r="B3" s="213"/>
      <c r="C3" s="213"/>
      <c r="D3" s="213"/>
      <c r="E3" s="213"/>
      <c r="F3" s="213"/>
      <c r="G3" s="214"/>
    </row>
    <row r="4" spans="1:7" x14ac:dyDescent="0.25">
      <c r="A4" s="212" t="s">
        <v>3</v>
      </c>
      <c r="B4" s="213"/>
      <c r="C4" s="213"/>
      <c r="D4" s="213"/>
      <c r="E4" s="213"/>
      <c r="F4" s="213"/>
      <c r="G4" s="214"/>
    </row>
    <row r="5" spans="1:7" x14ac:dyDescent="0.25">
      <c r="A5" s="206" t="s">
        <v>453</v>
      </c>
      <c r="B5" s="207"/>
      <c r="C5" s="207"/>
      <c r="D5" s="207"/>
      <c r="E5" s="207"/>
      <c r="F5" s="207"/>
      <c r="G5" s="208"/>
    </row>
    <row r="6" spans="1:7" ht="30" x14ac:dyDescent="0.25">
      <c r="A6" s="134" t="s">
        <v>454</v>
      </c>
      <c r="B6" s="7" t="s">
        <v>455</v>
      </c>
      <c r="C6" s="32" t="s">
        <v>456</v>
      </c>
      <c r="D6" s="32" t="s">
        <v>457</v>
      </c>
      <c r="E6" s="32" t="s">
        <v>458</v>
      </c>
      <c r="F6" s="32" t="s">
        <v>459</v>
      </c>
      <c r="G6" s="32" t="s">
        <v>460</v>
      </c>
    </row>
    <row r="7" spans="1:7" ht="15.75" customHeight="1" x14ac:dyDescent="0.25">
      <c r="A7" s="25" t="s">
        <v>461</v>
      </c>
      <c r="B7" s="114">
        <f>SUM(B8:B19)</f>
        <v>73576055.420000002</v>
      </c>
      <c r="C7" s="114">
        <f t="shared" ref="C7:G7" si="0">SUM(C8:C19)</f>
        <v>76151217.359999999</v>
      </c>
      <c r="D7" s="114">
        <f t="shared" si="0"/>
        <v>78816509.969999999</v>
      </c>
      <c r="E7" s="114">
        <f t="shared" si="0"/>
        <v>81575087.819999993</v>
      </c>
      <c r="F7" s="114">
        <f t="shared" si="0"/>
        <v>84430215.900000006</v>
      </c>
      <c r="G7" s="114">
        <f t="shared" si="0"/>
        <v>87385273.459999993</v>
      </c>
    </row>
    <row r="8" spans="1:7" x14ac:dyDescent="0.25">
      <c r="A8" s="57" t="s">
        <v>462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ht="15.75" customHeight="1" x14ac:dyDescent="0.25">
      <c r="A9" s="57" t="s">
        <v>463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464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465</v>
      </c>
      <c r="B11" s="74">
        <v>200000</v>
      </c>
      <c r="C11" s="74">
        <v>207000</v>
      </c>
      <c r="D11" s="74">
        <v>214245</v>
      </c>
      <c r="E11" s="74">
        <v>221743.58</v>
      </c>
      <c r="F11" s="74">
        <v>229504.61</v>
      </c>
      <c r="G11" s="74">
        <v>237537.27</v>
      </c>
    </row>
    <row r="12" spans="1:7" x14ac:dyDescent="0.25">
      <c r="A12" s="57" t="s">
        <v>466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</row>
    <row r="13" spans="1:7" x14ac:dyDescent="0.25">
      <c r="A13" s="57" t="s">
        <v>467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8" t="s">
        <v>468</v>
      </c>
      <c r="B14" s="74">
        <v>73376055.420000002</v>
      </c>
      <c r="C14" s="74">
        <v>75944217.359999999</v>
      </c>
      <c r="D14" s="74">
        <v>78602264.969999999</v>
      </c>
      <c r="E14" s="74">
        <v>81353344.239999995</v>
      </c>
      <c r="F14" s="74">
        <v>84200711.290000007</v>
      </c>
      <c r="G14" s="74">
        <v>87147736.189999998</v>
      </c>
    </row>
    <row r="15" spans="1:7" x14ac:dyDescent="0.25">
      <c r="A15" s="57" t="s">
        <v>469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470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 t="s">
        <v>471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</row>
    <row r="18" spans="1:7" x14ac:dyDescent="0.25">
      <c r="A18" s="57" t="s">
        <v>472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88" t="s">
        <v>473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25">
      <c r="A20" s="57" t="s">
        <v>474</v>
      </c>
      <c r="B20" s="74"/>
      <c r="C20" s="74"/>
      <c r="D20" s="74"/>
      <c r="E20" s="74"/>
      <c r="F20" s="74"/>
      <c r="G20" s="74"/>
    </row>
    <row r="21" spans="1:7" x14ac:dyDescent="0.25">
      <c r="A21" s="3" t="s">
        <v>475</v>
      </c>
      <c r="B21" s="114">
        <f>SUM(B22:B26)</f>
        <v>0</v>
      </c>
      <c r="C21" s="114">
        <f t="shared" ref="C21:G21" si="1">SUM(C22:C26)</f>
        <v>0</v>
      </c>
      <c r="D21" s="114">
        <f t="shared" si="1"/>
        <v>0</v>
      </c>
      <c r="E21" s="114">
        <f t="shared" si="1"/>
        <v>0</v>
      </c>
      <c r="F21" s="114">
        <f t="shared" si="1"/>
        <v>0</v>
      </c>
      <c r="G21" s="114">
        <f t="shared" si="1"/>
        <v>0</v>
      </c>
    </row>
    <row r="22" spans="1:7" x14ac:dyDescent="0.25">
      <c r="A22" s="57" t="s">
        <v>476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7" t="s">
        <v>477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7" t="s">
        <v>478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ht="30" x14ac:dyDescent="0.25">
      <c r="A25" s="58" t="s">
        <v>479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480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76" t="s">
        <v>474</v>
      </c>
      <c r="B27" s="75"/>
      <c r="C27" s="75"/>
      <c r="D27" s="75"/>
      <c r="E27" s="75"/>
      <c r="F27" s="75"/>
      <c r="G27" s="75"/>
    </row>
    <row r="28" spans="1:7" x14ac:dyDescent="0.25">
      <c r="A28" s="3" t="s">
        <v>481</v>
      </c>
      <c r="B28" s="114">
        <f>SUM(B29)</f>
        <v>0</v>
      </c>
      <c r="C28" s="114">
        <f t="shared" ref="C28:G28" si="2">SUM(C29)</f>
        <v>0</v>
      </c>
      <c r="D28" s="114">
        <f t="shared" si="2"/>
        <v>0</v>
      </c>
      <c r="E28" s="114">
        <f t="shared" si="2"/>
        <v>0</v>
      </c>
      <c r="F28" s="114">
        <f t="shared" si="2"/>
        <v>0</v>
      </c>
      <c r="G28" s="114">
        <f t="shared" si="2"/>
        <v>0</v>
      </c>
    </row>
    <row r="29" spans="1:7" x14ac:dyDescent="0.25">
      <c r="A29" s="57" t="s">
        <v>482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x14ac:dyDescent="0.25">
      <c r="A30" s="44" t="s">
        <v>474</v>
      </c>
      <c r="B30" s="77"/>
      <c r="C30" s="77"/>
      <c r="D30" s="77"/>
      <c r="E30" s="77"/>
      <c r="F30" s="77"/>
      <c r="G30" s="77"/>
    </row>
    <row r="31" spans="1:7" ht="14.45" customHeight="1" x14ac:dyDescent="0.25">
      <c r="A31" s="3" t="s">
        <v>483</v>
      </c>
      <c r="B31" s="114">
        <f>B21+B7+B28</f>
        <v>73576055.420000002</v>
      </c>
      <c r="C31" s="114">
        <f t="shared" ref="C31:G31" si="3">C21+C7+C28</f>
        <v>76151217.359999999</v>
      </c>
      <c r="D31" s="114">
        <f t="shared" si="3"/>
        <v>78816509.969999999</v>
      </c>
      <c r="E31" s="114">
        <f t="shared" si="3"/>
        <v>81575087.819999993</v>
      </c>
      <c r="F31" s="114">
        <f t="shared" si="3"/>
        <v>84430215.900000006</v>
      </c>
      <c r="G31" s="114">
        <f t="shared" si="3"/>
        <v>87385273.459999993</v>
      </c>
    </row>
    <row r="32" spans="1:7" ht="14.45" customHeight="1" x14ac:dyDescent="0.25">
      <c r="A32" s="44"/>
      <c r="B32" s="136"/>
      <c r="C32" s="136"/>
      <c r="D32" s="136"/>
      <c r="E32" s="136"/>
      <c r="F32" s="136"/>
      <c r="G32" s="136"/>
    </row>
    <row r="33" spans="1:7" x14ac:dyDescent="0.25">
      <c r="A33" s="139" t="s">
        <v>295</v>
      </c>
      <c r="B33" s="52"/>
      <c r="C33" s="52"/>
      <c r="D33" s="52"/>
      <c r="E33" s="52"/>
      <c r="F33" s="52"/>
      <c r="G33" s="52"/>
    </row>
    <row r="34" spans="1:7" ht="30" x14ac:dyDescent="0.25">
      <c r="A34" s="137" t="s">
        <v>484</v>
      </c>
      <c r="B34" s="87">
        <v>0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</row>
    <row r="35" spans="1:7" ht="30" x14ac:dyDescent="0.25">
      <c r="A35" s="137" t="s">
        <v>297</v>
      </c>
      <c r="B35" s="87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</row>
    <row r="36" spans="1:7" x14ac:dyDescent="0.25">
      <c r="A36" s="139" t="s">
        <v>485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53"/>
      <c r="B37" s="53"/>
      <c r="C37" s="53"/>
      <c r="D37" s="53"/>
      <c r="E37" s="53"/>
      <c r="F37" s="53"/>
      <c r="G37" s="53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398E802B-2FB6-4AC9-83EB-EA7C55AE05F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F42" sqref="F42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3" t="s">
        <v>486</v>
      </c>
      <c r="B1" s="195"/>
      <c r="C1" s="195"/>
      <c r="D1" s="195"/>
      <c r="E1" s="195"/>
      <c r="F1" s="195"/>
      <c r="G1" s="196"/>
    </row>
    <row r="2" spans="1:7" x14ac:dyDescent="0.25">
      <c r="A2" s="215" t="str">
        <f>'Formato 1'!A2</f>
        <v>SISTEMA DE AGUA POTABLE Y ALCANTARILLADO MUNICIPAL DE VALLE DE SANTIAGO</v>
      </c>
      <c r="B2" s="216"/>
      <c r="C2" s="216"/>
      <c r="D2" s="216"/>
      <c r="E2" s="216"/>
      <c r="F2" s="216"/>
      <c r="G2" s="217"/>
    </row>
    <row r="3" spans="1:7" x14ac:dyDescent="0.25">
      <c r="A3" s="212" t="s">
        <v>487</v>
      </c>
      <c r="B3" s="213"/>
      <c r="C3" s="213"/>
      <c r="D3" s="213"/>
      <c r="E3" s="213"/>
      <c r="F3" s="213"/>
      <c r="G3" s="214"/>
    </row>
    <row r="4" spans="1:7" x14ac:dyDescent="0.25">
      <c r="A4" s="212" t="s">
        <v>3</v>
      </c>
      <c r="B4" s="213"/>
      <c r="C4" s="213"/>
      <c r="D4" s="213"/>
      <c r="E4" s="213"/>
      <c r="F4" s="213"/>
      <c r="G4" s="214"/>
    </row>
    <row r="5" spans="1:7" x14ac:dyDescent="0.25">
      <c r="A5" s="206" t="s">
        <v>453</v>
      </c>
      <c r="B5" s="207"/>
      <c r="C5" s="207"/>
      <c r="D5" s="207"/>
      <c r="E5" s="207"/>
      <c r="F5" s="207"/>
      <c r="G5" s="208"/>
    </row>
    <row r="6" spans="1:7" ht="30" x14ac:dyDescent="0.25">
      <c r="A6" s="134" t="s">
        <v>454</v>
      </c>
      <c r="B6" s="7" t="s">
        <v>455</v>
      </c>
      <c r="C6" s="32" t="s">
        <v>456</v>
      </c>
      <c r="D6" s="32" t="s">
        <v>457</v>
      </c>
      <c r="E6" s="32" t="s">
        <v>458</v>
      </c>
      <c r="F6" s="32" t="s">
        <v>459</v>
      </c>
      <c r="G6" s="32" t="s">
        <v>460</v>
      </c>
    </row>
    <row r="7" spans="1:7" ht="15.75" customHeight="1" x14ac:dyDescent="0.25">
      <c r="A7" s="25" t="s">
        <v>488</v>
      </c>
      <c r="B7" s="114">
        <f t="shared" ref="B7:G7" si="0">SUM(B8:B16)</f>
        <v>73576055.420000002</v>
      </c>
      <c r="C7" s="114">
        <f t="shared" si="0"/>
        <v>76151217.370000005</v>
      </c>
      <c r="D7" s="114">
        <f t="shared" si="0"/>
        <v>78816509.979999989</v>
      </c>
      <c r="E7" s="114">
        <f t="shared" si="0"/>
        <v>81575087.839999989</v>
      </c>
      <c r="F7" s="114">
        <f t="shared" si="0"/>
        <v>84430215.909999996</v>
      </c>
      <c r="G7" s="114">
        <f t="shared" si="0"/>
        <v>87385273.469999999</v>
      </c>
    </row>
    <row r="8" spans="1:7" x14ac:dyDescent="0.25">
      <c r="A8" s="57" t="s">
        <v>489</v>
      </c>
      <c r="B8" s="59">
        <v>31632893.890000001</v>
      </c>
      <c r="C8" s="187">
        <v>32740045.18</v>
      </c>
      <c r="D8" s="59">
        <v>33885946.759999998</v>
      </c>
      <c r="E8" s="59">
        <v>35071954.899999999</v>
      </c>
      <c r="F8" s="59">
        <v>36299473.32</v>
      </c>
      <c r="G8" s="59">
        <v>37569954.890000001</v>
      </c>
    </row>
    <row r="9" spans="1:7" ht="15.75" customHeight="1" x14ac:dyDescent="0.25">
      <c r="A9" s="57" t="s">
        <v>490</v>
      </c>
      <c r="B9" s="59">
        <v>10154413.949999999</v>
      </c>
      <c r="C9" s="187">
        <v>10509818.439999999</v>
      </c>
      <c r="D9" s="59">
        <v>10877662.09</v>
      </c>
      <c r="E9" s="59">
        <v>11258380.26</v>
      </c>
      <c r="F9" s="59">
        <v>11652423.57</v>
      </c>
      <c r="G9" s="59">
        <v>12060258.390000001</v>
      </c>
    </row>
    <row r="10" spans="1:7" x14ac:dyDescent="0.25">
      <c r="A10" s="57" t="s">
        <v>491</v>
      </c>
      <c r="B10" s="59">
        <v>23319658.899999999</v>
      </c>
      <c r="C10" s="187">
        <v>24135846.960000001</v>
      </c>
      <c r="D10" s="59">
        <v>24980601.600000001</v>
      </c>
      <c r="E10" s="59">
        <v>25854922.66</v>
      </c>
      <c r="F10" s="59">
        <v>26759844.949999999</v>
      </c>
      <c r="G10" s="59">
        <v>27696439.52</v>
      </c>
    </row>
    <row r="11" spans="1:7" x14ac:dyDescent="0.25">
      <c r="A11" s="57" t="s">
        <v>492</v>
      </c>
      <c r="B11" s="59">
        <v>410208</v>
      </c>
      <c r="C11" s="187">
        <v>424565.28</v>
      </c>
      <c r="D11" s="59">
        <v>439425.06</v>
      </c>
      <c r="E11" s="59">
        <v>454804.94</v>
      </c>
      <c r="F11" s="59">
        <v>470723.11</v>
      </c>
      <c r="G11" s="59">
        <v>487198.42</v>
      </c>
    </row>
    <row r="12" spans="1:7" x14ac:dyDescent="0.25">
      <c r="A12" s="57" t="s">
        <v>493</v>
      </c>
      <c r="B12" s="59">
        <v>4372071.0999999996</v>
      </c>
      <c r="C12" s="187">
        <v>4525093.59</v>
      </c>
      <c r="D12" s="59">
        <v>4683471.87</v>
      </c>
      <c r="E12" s="59">
        <v>4847393.3899999997</v>
      </c>
      <c r="F12" s="59">
        <v>5017052.16</v>
      </c>
      <c r="G12" s="59">
        <v>5192648.99</v>
      </c>
    </row>
    <row r="13" spans="1:7" x14ac:dyDescent="0.25">
      <c r="A13" s="57" t="s">
        <v>494</v>
      </c>
      <c r="B13" s="59">
        <v>3686809.58</v>
      </c>
      <c r="C13" s="187">
        <v>3815847.92</v>
      </c>
      <c r="D13" s="59">
        <v>3949402.6</v>
      </c>
      <c r="E13" s="59">
        <v>4087631.69</v>
      </c>
      <c r="F13" s="59">
        <v>4230698.8</v>
      </c>
      <c r="G13" s="59">
        <v>4378773.26</v>
      </c>
    </row>
    <row r="14" spans="1:7" x14ac:dyDescent="0.25">
      <c r="A14" s="58" t="s">
        <v>495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496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497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/>
      <c r="B17" s="74"/>
      <c r="C17" s="74"/>
      <c r="D17" s="74"/>
      <c r="E17" s="74"/>
      <c r="F17" s="74"/>
      <c r="G17" s="74"/>
    </row>
    <row r="18" spans="1:7" x14ac:dyDescent="0.25">
      <c r="A18" s="3" t="s">
        <v>498</v>
      </c>
      <c r="B18" s="114">
        <f>SUM(B19:B27)</f>
        <v>0</v>
      </c>
      <c r="C18" s="114">
        <f t="shared" ref="C18:G18" si="1">SUM(C19:C27)</f>
        <v>0</v>
      </c>
      <c r="D18" s="114">
        <f t="shared" si="1"/>
        <v>0</v>
      </c>
      <c r="E18" s="114">
        <f t="shared" si="1"/>
        <v>0</v>
      </c>
      <c r="F18" s="114">
        <f t="shared" si="1"/>
        <v>0</v>
      </c>
      <c r="G18" s="114">
        <f t="shared" si="1"/>
        <v>0</v>
      </c>
    </row>
    <row r="19" spans="1:7" x14ac:dyDescent="0.25">
      <c r="A19" s="57" t="s">
        <v>489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490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57" t="s">
        <v>491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492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493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494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495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499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58" t="s">
        <v>497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44" t="s">
        <v>474</v>
      </c>
      <c r="B28" s="77"/>
      <c r="C28" s="77"/>
      <c r="D28" s="77"/>
      <c r="E28" s="77"/>
      <c r="F28" s="77"/>
      <c r="G28" s="77"/>
    </row>
    <row r="29" spans="1:7" ht="14.45" customHeight="1" x14ac:dyDescent="0.25">
      <c r="A29" s="3" t="s">
        <v>500</v>
      </c>
      <c r="B29" s="114">
        <f>B18+B7</f>
        <v>73576055.420000002</v>
      </c>
      <c r="C29" s="114">
        <f t="shared" ref="C29:G29" si="2">C18+C7</f>
        <v>76151217.370000005</v>
      </c>
      <c r="D29" s="114">
        <f t="shared" si="2"/>
        <v>78816509.979999989</v>
      </c>
      <c r="E29" s="114">
        <f t="shared" si="2"/>
        <v>81575087.839999989</v>
      </c>
      <c r="F29" s="114">
        <f t="shared" si="2"/>
        <v>84430215.909999996</v>
      </c>
      <c r="G29" s="114">
        <f t="shared" si="2"/>
        <v>87385273.469999999</v>
      </c>
    </row>
    <row r="30" spans="1:7" x14ac:dyDescent="0.25">
      <c r="A30" s="53"/>
      <c r="B30" s="53"/>
      <c r="C30" s="53"/>
      <c r="D30" s="53"/>
      <c r="E30" s="53"/>
      <c r="F30" s="53"/>
      <c r="G30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771630F7-6486-4ADB-9DD8-770BE1DF47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L24" sqref="L2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3" t="s">
        <v>501</v>
      </c>
      <c r="B1" s="195"/>
      <c r="C1" s="195"/>
      <c r="D1" s="195"/>
      <c r="E1" s="195"/>
      <c r="F1" s="195"/>
      <c r="G1" s="196"/>
    </row>
    <row r="2" spans="1:7" x14ac:dyDescent="0.25">
      <c r="A2" s="215" t="str">
        <f>'Formato 1'!A2</f>
        <v>SISTEMA DE AGUA POTABLE Y ALCANTARILLADO MUNICIPAL DE VALLE DE SANTIAGO</v>
      </c>
      <c r="B2" s="216"/>
      <c r="C2" s="216"/>
      <c r="D2" s="216"/>
      <c r="E2" s="216"/>
      <c r="F2" s="216"/>
      <c r="G2" s="217"/>
    </row>
    <row r="3" spans="1:7" x14ac:dyDescent="0.25">
      <c r="A3" s="212" t="s">
        <v>502</v>
      </c>
      <c r="B3" s="213"/>
      <c r="C3" s="213"/>
      <c r="D3" s="213"/>
      <c r="E3" s="213"/>
      <c r="F3" s="213"/>
      <c r="G3" s="214"/>
    </row>
    <row r="4" spans="1:7" x14ac:dyDescent="0.25">
      <c r="A4" s="212" t="s">
        <v>3</v>
      </c>
      <c r="B4" s="213"/>
      <c r="C4" s="213"/>
      <c r="D4" s="213"/>
      <c r="E4" s="213"/>
      <c r="F4" s="213"/>
      <c r="G4" s="214"/>
    </row>
    <row r="5" spans="1:7" ht="30" x14ac:dyDescent="0.25">
      <c r="A5" s="134" t="s">
        <v>503</v>
      </c>
      <c r="B5" s="7" t="s">
        <v>504</v>
      </c>
      <c r="C5" s="32" t="s">
        <v>505</v>
      </c>
      <c r="D5" s="32" t="s">
        <v>506</v>
      </c>
      <c r="E5" s="32" t="s">
        <v>507</v>
      </c>
      <c r="F5" s="32" t="s">
        <v>508</v>
      </c>
      <c r="G5" s="32" t="s">
        <v>509</v>
      </c>
    </row>
    <row r="6" spans="1:7" ht="15.75" customHeight="1" x14ac:dyDescent="0.25">
      <c r="A6" s="25" t="s">
        <v>510</v>
      </c>
      <c r="B6" s="29">
        <v>0</v>
      </c>
      <c r="C6" s="29">
        <v>0</v>
      </c>
      <c r="D6" s="29">
        <v>0</v>
      </c>
      <c r="E6" s="29">
        <f>SUM(E8:E19)</f>
        <v>77138904.819999993</v>
      </c>
      <c r="F6" s="29">
        <f>SUM(F8:F19)</f>
        <v>87485899.799999997</v>
      </c>
      <c r="G6" s="29">
        <f>SUM(G8:G19)</f>
        <v>81118665.379999995</v>
      </c>
    </row>
    <row r="7" spans="1:7" x14ac:dyDescent="0.25">
      <c r="A7" s="57" t="s">
        <v>462</v>
      </c>
      <c r="B7" s="4"/>
      <c r="C7" s="4"/>
      <c r="D7" s="4"/>
      <c r="E7" s="4"/>
      <c r="F7" s="4"/>
      <c r="G7" s="4"/>
    </row>
    <row r="8" spans="1:7" ht="15.75" customHeight="1" x14ac:dyDescent="0.25">
      <c r="A8" s="57" t="s">
        <v>463</v>
      </c>
      <c r="B8" s="46">
        <v>0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</row>
    <row r="9" spans="1:7" x14ac:dyDescent="0.25">
      <c r="A9" s="57" t="s">
        <v>464</v>
      </c>
      <c r="B9" s="46">
        <v>0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</row>
    <row r="10" spans="1:7" x14ac:dyDescent="0.25">
      <c r="A10" s="57" t="s">
        <v>465</v>
      </c>
      <c r="B10" s="46">
        <v>0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</row>
    <row r="11" spans="1:7" x14ac:dyDescent="0.25">
      <c r="A11" s="57" t="s">
        <v>466</v>
      </c>
      <c r="B11" s="46">
        <v>0</v>
      </c>
      <c r="C11" s="46">
        <v>0</v>
      </c>
      <c r="D11" s="46">
        <v>0</v>
      </c>
      <c r="E11" s="46">
        <v>0</v>
      </c>
      <c r="F11" s="46">
        <v>0</v>
      </c>
      <c r="G11" s="46">
        <v>0</v>
      </c>
    </row>
    <row r="12" spans="1:7" x14ac:dyDescent="0.25">
      <c r="A12" s="57" t="s">
        <v>467</v>
      </c>
      <c r="B12" s="46">
        <v>0</v>
      </c>
      <c r="C12" s="46">
        <v>0</v>
      </c>
      <c r="D12" s="46">
        <v>0</v>
      </c>
      <c r="E12" s="46">
        <v>626880.06999999995</v>
      </c>
      <c r="F12" s="46">
        <v>1104094.01</v>
      </c>
      <c r="G12" s="46">
        <v>0</v>
      </c>
    </row>
    <row r="13" spans="1:7" x14ac:dyDescent="0.25">
      <c r="A13" s="58" t="s">
        <v>468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</row>
    <row r="14" spans="1:7" x14ac:dyDescent="0.25">
      <c r="A14" s="57" t="s">
        <v>469</v>
      </c>
      <c r="B14" s="46">
        <v>0</v>
      </c>
      <c r="C14" s="46">
        <v>0</v>
      </c>
      <c r="D14" s="46">
        <v>0</v>
      </c>
      <c r="E14" s="46">
        <v>75965911.859999999</v>
      </c>
      <c r="F14" s="46">
        <v>86181973.689999998</v>
      </c>
      <c r="G14" s="46">
        <v>81118665.379999995</v>
      </c>
    </row>
    <row r="15" spans="1:7" x14ac:dyDescent="0.25">
      <c r="A15" s="57" t="s">
        <v>470</v>
      </c>
      <c r="B15" s="46">
        <v>0</v>
      </c>
      <c r="C15" s="46">
        <v>0</v>
      </c>
      <c r="D15" s="46">
        <v>0</v>
      </c>
      <c r="E15" s="46">
        <v>0</v>
      </c>
      <c r="F15" s="46">
        <v>0</v>
      </c>
      <c r="G15" s="46">
        <v>0</v>
      </c>
    </row>
    <row r="16" spans="1:7" x14ac:dyDescent="0.25">
      <c r="A16" s="57" t="s">
        <v>471</v>
      </c>
      <c r="B16" s="46">
        <v>0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</row>
    <row r="17" spans="1:7" x14ac:dyDescent="0.25">
      <c r="A17" s="57" t="s">
        <v>472</v>
      </c>
      <c r="B17" s="46">
        <v>0</v>
      </c>
      <c r="C17" s="46">
        <v>0</v>
      </c>
      <c r="D17" s="46">
        <v>0</v>
      </c>
      <c r="E17" s="46">
        <v>546112.89</v>
      </c>
      <c r="F17" s="46">
        <v>199832.1</v>
      </c>
      <c r="G17" s="46">
        <v>0</v>
      </c>
    </row>
    <row r="18" spans="1:7" x14ac:dyDescent="0.25">
      <c r="A18" s="88" t="s">
        <v>473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v>0</v>
      </c>
    </row>
    <row r="19" spans="1:7" x14ac:dyDescent="0.25">
      <c r="A19" s="57"/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</row>
    <row r="20" spans="1:7" x14ac:dyDescent="0.25">
      <c r="A20" s="3" t="s">
        <v>511</v>
      </c>
      <c r="B20" s="48"/>
      <c r="C20" s="48"/>
      <c r="D20" s="48"/>
      <c r="E20" s="48"/>
      <c r="F20" s="48"/>
      <c r="G20" s="48"/>
    </row>
    <row r="21" spans="1:7" x14ac:dyDescent="0.25">
      <c r="A21" s="57" t="s">
        <v>476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</row>
    <row r="22" spans="1:7" x14ac:dyDescent="0.25">
      <c r="A22" s="57" t="s">
        <v>477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7" x14ac:dyDescent="0.25">
      <c r="A23" s="57" t="s">
        <v>478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</row>
    <row r="24" spans="1:7" ht="30" x14ac:dyDescent="0.25">
      <c r="A24" s="58" t="s">
        <v>479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</row>
    <row r="25" spans="1:7" x14ac:dyDescent="0.25">
      <c r="A25" s="58" t="s">
        <v>480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7" x14ac:dyDescent="0.25">
      <c r="A26" s="76"/>
      <c r="B26" s="46">
        <v>0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7" x14ac:dyDescent="0.25">
      <c r="A27" s="3" t="s">
        <v>512</v>
      </c>
      <c r="B27" s="48"/>
      <c r="C27" s="48"/>
      <c r="D27" s="48"/>
      <c r="E27" s="48"/>
      <c r="F27" s="48"/>
      <c r="G27" s="48"/>
    </row>
    <row r="28" spans="1:7" x14ac:dyDescent="0.25">
      <c r="A28" s="57" t="s">
        <v>293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</row>
    <row r="29" spans="1:7" x14ac:dyDescent="0.25">
      <c r="A29" s="44"/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</row>
    <row r="30" spans="1:7" ht="14.45" customHeight="1" x14ac:dyDescent="0.25">
      <c r="A30" s="3" t="s">
        <v>513</v>
      </c>
      <c r="B30" s="48"/>
      <c r="C30" s="48"/>
      <c r="D30" s="48"/>
      <c r="E30" s="48"/>
      <c r="F30" s="48"/>
      <c r="G30" s="48"/>
    </row>
    <row r="31" spans="1:7" ht="14.45" customHeight="1" x14ac:dyDescent="0.25">
      <c r="A31" s="44"/>
      <c r="B31" s="4">
        <v>0</v>
      </c>
      <c r="C31" s="4">
        <v>0</v>
      </c>
      <c r="D31" s="4">
        <v>0</v>
      </c>
      <c r="E31" s="4">
        <f>E6+E21+E28</f>
        <v>77138904.819999993</v>
      </c>
      <c r="F31" s="4">
        <f>F6+F21+F28</f>
        <v>87485899.799999997</v>
      </c>
      <c r="G31" s="4">
        <f>G6+G21+G28</f>
        <v>81118665.379999995</v>
      </c>
    </row>
    <row r="32" spans="1:7" x14ac:dyDescent="0.25">
      <c r="A32" s="139" t="s">
        <v>295</v>
      </c>
      <c r="B32" s="48"/>
      <c r="C32" s="48"/>
      <c r="D32" s="48"/>
      <c r="E32" s="48"/>
      <c r="F32" s="48"/>
      <c r="G32" s="48"/>
    </row>
    <row r="33" spans="1:7" ht="30" x14ac:dyDescent="0.25">
      <c r="A33" s="137" t="s">
        <v>484</v>
      </c>
      <c r="B33" s="48"/>
      <c r="C33" s="48"/>
      <c r="D33" s="48"/>
      <c r="E33" s="48"/>
      <c r="F33" s="48"/>
      <c r="G33" s="48"/>
    </row>
    <row r="34" spans="1:7" ht="30" x14ac:dyDescent="0.25">
      <c r="A34" s="137" t="s">
        <v>297</v>
      </c>
      <c r="B34" s="46">
        <v>0</v>
      </c>
      <c r="C34" s="46">
        <v>0</v>
      </c>
      <c r="D34" s="46">
        <v>0</v>
      </c>
      <c r="E34" s="46">
        <v>0</v>
      </c>
      <c r="F34" s="46">
        <v>0</v>
      </c>
      <c r="G34" s="46">
        <v>0</v>
      </c>
    </row>
    <row r="35" spans="1:7" x14ac:dyDescent="0.25">
      <c r="A35" s="52" t="s">
        <v>485</v>
      </c>
      <c r="B35" s="46">
        <v>0</v>
      </c>
      <c r="C35" s="46">
        <v>0</v>
      </c>
      <c r="D35" s="46">
        <v>0</v>
      </c>
      <c r="E35" s="46">
        <v>0</v>
      </c>
      <c r="F35" s="46">
        <v>0</v>
      </c>
      <c r="G35" s="46">
        <v>0</v>
      </c>
    </row>
    <row r="36" spans="1:7" x14ac:dyDescent="0.25">
      <c r="A36" s="53"/>
      <c r="B36" s="170">
        <v>0</v>
      </c>
      <c r="C36" s="170">
        <v>0</v>
      </c>
      <c r="D36" s="170">
        <v>0</v>
      </c>
      <c r="E36" s="170">
        <v>0</v>
      </c>
      <c r="F36" s="170">
        <v>0</v>
      </c>
      <c r="G36" s="170">
        <v>0</v>
      </c>
    </row>
    <row r="38" spans="1:7" x14ac:dyDescent="0.25">
      <c r="A38" t="s">
        <v>514</v>
      </c>
    </row>
    <row r="39" spans="1:7" x14ac:dyDescent="0.25">
      <c r="A39" t="s">
        <v>515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20:G30 B6:G6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E6:G6 E31:G3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G43" sqref="G4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3" t="s">
        <v>516</v>
      </c>
      <c r="B1" s="195"/>
      <c r="C1" s="195"/>
      <c r="D1" s="195"/>
      <c r="E1" s="195"/>
      <c r="F1" s="195"/>
      <c r="G1" s="196"/>
    </row>
    <row r="2" spans="1:7" x14ac:dyDescent="0.25">
      <c r="A2" s="215" t="str">
        <f>'Formato 1'!A2</f>
        <v>SISTEMA DE AGUA POTABLE Y ALCANTARILLADO MUNICIPAL DE VALLE DE SANTIAGO</v>
      </c>
      <c r="B2" s="216"/>
      <c r="C2" s="216"/>
      <c r="D2" s="216"/>
      <c r="E2" s="216"/>
      <c r="F2" s="216"/>
      <c r="G2" s="217"/>
    </row>
    <row r="3" spans="1:7" x14ac:dyDescent="0.25">
      <c r="A3" s="212" t="s">
        <v>517</v>
      </c>
      <c r="B3" s="213"/>
      <c r="C3" s="213"/>
      <c r="D3" s="213"/>
      <c r="E3" s="213"/>
      <c r="F3" s="213"/>
      <c r="G3" s="214"/>
    </row>
    <row r="4" spans="1:7" x14ac:dyDescent="0.25">
      <c r="A4" s="212" t="s">
        <v>3</v>
      </c>
      <c r="B4" s="213"/>
      <c r="C4" s="213"/>
      <c r="D4" s="213"/>
      <c r="E4" s="213"/>
      <c r="F4" s="213"/>
      <c r="G4" s="214"/>
    </row>
    <row r="5" spans="1:7" ht="30" x14ac:dyDescent="0.25">
      <c r="A5" s="134" t="s">
        <v>503</v>
      </c>
      <c r="B5" s="7" t="s">
        <v>504</v>
      </c>
      <c r="C5" s="32" t="s">
        <v>505</v>
      </c>
      <c r="D5" s="32" t="s">
        <v>506</v>
      </c>
      <c r="E5" s="32" t="s">
        <v>507</v>
      </c>
      <c r="F5" s="32" t="s">
        <v>508</v>
      </c>
      <c r="G5" s="32" t="s">
        <v>509</v>
      </c>
    </row>
    <row r="6" spans="1:7" ht="15.75" customHeight="1" x14ac:dyDescent="0.25">
      <c r="A6" s="25" t="s">
        <v>488</v>
      </c>
      <c r="B6" s="188">
        <v>0</v>
      </c>
      <c r="C6" s="188">
        <v>0</v>
      </c>
      <c r="D6" s="188">
        <v>0</v>
      </c>
      <c r="E6" s="188">
        <f>SUM(E7:E15)</f>
        <v>-46140779.009999998</v>
      </c>
      <c r="F6" s="188">
        <f>SUM(F7:F15)</f>
        <v>-66186092.32</v>
      </c>
      <c r="G6" s="188">
        <f>SUM(G7:G15)</f>
        <v>-70993591.24000001</v>
      </c>
    </row>
    <row r="7" spans="1:7" x14ac:dyDescent="0.25">
      <c r="A7" s="57" t="s">
        <v>489</v>
      </c>
      <c r="B7" s="46">
        <v>0</v>
      </c>
      <c r="C7" s="46">
        <v>0</v>
      </c>
      <c r="D7" s="46">
        <v>0</v>
      </c>
      <c r="E7" s="46">
        <v>-18902140.32</v>
      </c>
      <c r="F7" s="46">
        <v>-29561596.02</v>
      </c>
      <c r="G7" s="46">
        <v>-32022235.800000001</v>
      </c>
    </row>
    <row r="8" spans="1:7" ht="15.75" customHeight="1" x14ac:dyDescent="0.25">
      <c r="A8" s="57" t="s">
        <v>490</v>
      </c>
      <c r="B8" s="46">
        <v>0</v>
      </c>
      <c r="C8" s="46">
        <v>0</v>
      </c>
      <c r="D8" s="46">
        <v>0</v>
      </c>
      <c r="E8" s="46">
        <v>-7500820.71</v>
      </c>
      <c r="F8" s="46">
        <v>-7338272.0199999996</v>
      </c>
      <c r="G8" s="46">
        <v>-9679854.5999999996</v>
      </c>
    </row>
    <row r="9" spans="1:7" x14ac:dyDescent="0.25">
      <c r="A9" s="57" t="s">
        <v>491</v>
      </c>
      <c r="B9" s="46">
        <v>0</v>
      </c>
      <c r="C9" s="46">
        <v>0</v>
      </c>
      <c r="D9" s="46">
        <v>0</v>
      </c>
      <c r="E9" s="46">
        <v>-15296226.189999999</v>
      </c>
      <c r="F9" s="46">
        <v>-20141296.32</v>
      </c>
      <c r="G9" s="46">
        <v>-23334507.890000001</v>
      </c>
    </row>
    <row r="10" spans="1:7" x14ac:dyDescent="0.25">
      <c r="A10" s="57" t="s">
        <v>492</v>
      </c>
      <c r="B10" s="46">
        <v>0</v>
      </c>
      <c r="C10" s="46">
        <v>0</v>
      </c>
      <c r="D10" s="46">
        <v>0</v>
      </c>
      <c r="E10" s="46">
        <v>-208055.4</v>
      </c>
      <c r="F10" s="46">
        <v>-305500</v>
      </c>
      <c r="G10" s="46">
        <v>-393156</v>
      </c>
    </row>
    <row r="11" spans="1:7" x14ac:dyDescent="0.25">
      <c r="A11" s="57" t="s">
        <v>493</v>
      </c>
      <c r="B11" s="46">
        <v>0</v>
      </c>
      <c r="C11" s="46">
        <v>0</v>
      </c>
      <c r="D11" s="46">
        <v>0</v>
      </c>
      <c r="E11" s="46">
        <v>-3522048.39</v>
      </c>
      <c r="F11" s="46">
        <v>-8020188.46</v>
      </c>
      <c r="G11" s="46">
        <v>-2513140.2200000002</v>
      </c>
    </row>
    <row r="12" spans="1:7" x14ac:dyDescent="0.25">
      <c r="A12" s="57" t="s">
        <v>494</v>
      </c>
      <c r="B12" s="46">
        <v>0</v>
      </c>
      <c r="C12" s="46">
        <v>0</v>
      </c>
      <c r="D12" s="46">
        <v>0</v>
      </c>
      <c r="E12" s="46">
        <v>-216099.74</v>
      </c>
      <c r="F12" s="46">
        <v>-646826.48</v>
      </c>
      <c r="G12" s="46">
        <v>-3050696.73</v>
      </c>
    </row>
    <row r="13" spans="1:7" x14ac:dyDescent="0.25">
      <c r="A13" s="58" t="s">
        <v>495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</row>
    <row r="14" spans="1:7" x14ac:dyDescent="0.25">
      <c r="A14" s="57" t="s">
        <v>496</v>
      </c>
      <c r="B14" s="46">
        <v>0</v>
      </c>
      <c r="C14" s="46">
        <v>0</v>
      </c>
      <c r="D14" s="46">
        <v>0</v>
      </c>
      <c r="E14" s="46">
        <v>-495388.26</v>
      </c>
      <c r="F14" s="46">
        <v>-172413.02</v>
      </c>
      <c r="G14" s="46">
        <v>0</v>
      </c>
    </row>
    <row r="15" spans="1:7" x14ac:dyDescent="0.25">
      <c r="A15" s="57" t="s">
        <v>497</v>
      </c>
      <c r="B15" s="46">
        <v>0</v>
      </c>
      <c r="C15" s="46">
        <v>0</v>
      </c>
      <c r="D15" s="46">
        <v>0</v>
      </c>
      <c r="E15" s="46">
        <v>0</v>
      </c>
      <c r="F15" s="46">
        <v>0</v>
      </c>
      <c r="G15" s="46">
        <v>0</v>
      </c>
    </row>
    <row r="16" spans="1:7" x14ac:dyDescent="0.25">
      <c r="A16" s="57"/>
      <c r="B16" s="189"/>
      <c r="C16" s="189"/>
      <c r="D16" s="189"/>
      <c r="E16" s="189"/>
      <c r="F16" s="189"/>
      <c r="G16" s="189"/>
    </row>
    <row r="17" spans="1:7" x14ac:dyDescent="0.25">
      <c r="A17" s="3" t="s">
        <v>498</v>
      </c>
      <c r="B17" s="188">
        <v>0</v>
      </c>
      <c r="C17" s="188">
        <v>0</v>
      </c>
      <c r="D17" s="188">
        <v>0</v>
      </c>
      <c r="E17" s="188">
        <v>0</v>
      </c>
      <c r="F17" s="188">
        <v>0</v>
      </c>
      <c r="G17" s="188">
        <v>0</v>
      </c>
    </row>
    <row r="18" spans="1:7" x14ac:dyDescent="0.25">
      <c r="A18" s="57" t="s">
        <v>489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v>0</v>
      </c>
    </row>
    <row r="19" spans="1:7" x14ac:dyDescent="0.25">
      <c r="A19" s="57" t="s">
        <v>490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</row>
    <row r="20" spans="1:7" x14ac:dyDescent="0.25">
      <c r="A20" s="57" t="s">
        <v>491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</row>
    <row r="21" spans="1:7" x14ac:dyDescent="0.25">
      <c r="A21" s="57" t="s">
        <v>492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</row>
    <row r="22" spans="1:7" x14ac:dyDescent="0.25">
      <c r="A22" s="58" t="s">
        <v>493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7" x14ac:dyDescent="0.25">
      <c r="A23" s="58" t="s">
        <v>494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</row>
    <row r="24" spans="1:7" x14ac:dyDescent="0.25">
      <c r="A24" s="58" t="s">
        <v>495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</row>
    <row r="25" spans="1:7" x14ac:dyDescent="0.25">
      <c r="A25" s="58" t="s">
        <v>499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7" x14ac:dyDescent="0.25">
      <c r="A26" s="58" t="s">
        <v>497</v>
      </c>
      <c r="B26" s="46">
        <v>0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7" x14ac:dyDescent="0.25">
      <c r="A27" s="44" t="s">
        <v>474</v>
      </c>
      <c r="B27" s="189"/>
      <c r="C27" s="189"/>
      <c r="D27" s="189"/>
      <c r="E27" s="189"/>
      <c r="F27" s="189"/>
      <c r="G27" s="189"/>
    </row>
    <row r="28" spans="1:7" ht="14.45" customHeight="1" x14ac:dyDescent="0.25">
      <c r="A28" s="3" t="s">
        <v>500</v>
      </c>
      <c r="B28" s="188">
        <v>0</v>
      </c>
      <c r="C28" s="188">
        <v>0</v>
      </c>
      <c r="D28" s="188">
        <v>0</v>
      </c>
      <c r="E28" s="188">
        <f>E6+E17</f>
        <v>-46140779.009999998</v>
      </c>
      <c r="F28" s="188">
        <f>F6+F17</f>
        <v>-66186092.32</v>
      </c>
      <c r="G28" s="188">
        <f>G6+G17</f>
        <v>-70993591.24000001</v>
      </c>
    </row>
    <row r="29" spans="1:7" x14ac:dyDescent="0.25">
      <c r="A29" s="53"/>
      <c r="B29" s="53"/>
      <c r="C29" s="53"/>
      <c r="D29" s="53"/>
      <c r="E29" s="53"/>
      <c r="F29" s="53"/>
      <c r="G29" s="53"/>
    </row>
    <row r="31" spans="1:7" x14ac:dyDescent="0.25">
      <c r="A31" t="s">
        <v>518</v>
      </c>
    </row>
    <row r="32" spans="1:7" x14ac:dyDescent="0.25">
      <c r="A32" t="s">
        <v>519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E6:G6 E28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K32" sqref="K3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203" t="s">
        <v>520</v>
      </c>
      <c r="B1" s="195"/>
      <c r="C1" s="195"/>
      <c r="D1" s="195"/>
      <c r="E1" s="195"/>
      <c r="F1" s="195"/>
    </row>
    <row r="2" spans="1:6" x14ac:dyDescent="0.25">
      <c r="A2" s="215" t="str">
        <f>'Formato 1'!A2</f>
        <v>SISTEMA DE AGUA POTABLE Y ALCANTARILLADO MUNICIPAL DE VALLE DE SANTIAGO</v>
      </c>
      <c r="B2" s="216"/>
      <c r="C2" s="216"/>
      <c r="D2" s="216"/>
      <c r="E2" s="216"/>
      <c r="F2" s="217"/>
    </row>
    <row r="3" spans="1:6" x14ac:dyDescent="0.25">
      <c r="A3" s="212" t="s">
        <v>521</v>
      </c>
      <c r="B3" s="213"/>
      <c r="C3" s="213"/>
      <c r="D3" s="213"/>
      <c r="E3" s="213"/>
      <c r="F3" s="214"/>
    </row>
    <row r="4" spans="1:6" ht="30" x14ac:dyDescent="0.25">
      <c r="A4" s="134" t="s">
        <v>503</v>
      </c>
      <c r="B4" s="7" t="s">
        <v>522</v>
      </c>
      <c r="C4" s="32" t="s">
        <v>523</v>
      </c>
      <c r="D4" s="32" t="s">
        <v>524</v>
      </c>
      <c r="E4" s="32" t="s">
        <v>525</v>
      </c>
      <c r="F4" s="32" t="s">
        <v>526</v>
      </c>
    </row>
    <row r="5" spans="1:6" ht="15.75" customHeight="1" x14ac:dyDescent="0.25">
      <c r="A5" s="138" t="s">
        <v>527</v>
      </c>
      <c r="B5" s="143"/>
      <c r="C5" s="143"/>
      <c r="D5" s="143"/>
      <c r="E5" s="143"/>
      <c r="F5" s="143"/>
    </row>
    <row r="6" spans="1:6" ht="30" x14ac:dyDescent="0.25">
      <c r="A6" s="141" t="s">
        <v>528</v>
      </c>
      <c r="B6" s="140"/>
      <c r="C6" s="140"/>
      <c r="D6" s="140"/>
      <c r="E6" s="140"/>
      <c r="F6" s="140"/>
    </row>
    <row r="7" spans="1:6" ht="15.75" customHeight="1" x14ac:dyDescent="0.25">
      <c r="A7" s="141" t="s">
        <v>529</v>
      </c>
      <c r="B7" s="140"/>
      <c r="C7" s="140" t="s">
        <v>608</v>
      </c>
      <c r="D7" s="140"/>
      <c r="E7" s="140"/>
      <c r="F7" s="140"/>
    </row>
    <row r="8" spans="1:6" x14ac:dyDescent="0.25">
      <c r="A8" s="142"/>
      <c r="B8" s="140"/>
      <c r="C8" s="140"/>
      <c r="D8" s="140"/>
      <c r="E8" s="140"/>
      <c r="F8" s="140"/>
    </row>
    <row r="9" spans="1:6" x14ac:dyDescent="0.25">
      <c r="A9" s="147" t="s">
        <v>530</v>
      </c>
      <c r="B9" s="140"/>
      <c r="C9" s="140"/>
      <c r="D9" s="140"/>
      <c r="E9" s="140"/>
      <c r="F9" s="140"/>
    </row>
    <row r="10" spans="1:6" x14ac:dyDescent="0.25">
      <c r="A10" s="141" t="s">
        <v>531</v>
      </c>
      <c r="B10" s="150"/>
      <c r="C10" s="150"/>
      <c r="D10" s="150"/>
      <c r="E10" s="150"/>
      <c r="F10" s="150"/>
    </row>
    <row r="11" spans="1:6" x14ac:dyDescent="0.25">
      <c r="A11" s="66" t="s">
        <v>532</v>
      </c>
      <c r="B11" s="150"/>
      <c r="C11" s="150"/>
      <c r="D11" s="150"/>
      <c r="E11" s="150"/>
      <c r="F11" s="150"/>
    </row>
    <row r="12" spans="1:6" x14ac:dyDescent="0.25">
      <c r="A12" s="66" t="s">
        <v>533</v>
      </c>
      <c r="B12" s="150"/>
      <c r="C12" s="150"/>
      <c r="D12" s="150"/>
      <c r="E12" s="150"/>
      <c r="F12" s="150"/>
    </row>
    <row r="13" spans="1:6" x14ac:dyDescent="0.25">
      <c r="A13" s="66" t="s">
        <v>534</v>
      </c>
      <c r="B13" s="150"/>
      <c r="C13" s="150"/>
      <c r="D13" s="150"/>
      <c r="E13" s="150"/>
      <c r="F13" s="150"/>
    </row>
    <row r="14" spans="1:6" x14ac:dyDescent="0.25">
      <c r="A14" s="141" t="s">
        <v>535</v>
      </c>
      <c r="B14" s="150"/>
      <c r="C14" s="150"/>
      <c r="D14" s="150"/>
      <c r="E14" s="150"/>
      <c r="F14" s="150"/>
    </row>
    <row r="15" spans="1:6" x14ac:dyDescent="0.25">
      <c r="A15" s="66" t="s">
        <v>532</v>
      </c>
      <c r="B15" s="150"/>
      <c r="C15" s="150"/>
      <c r="D15" s="150"/>
      <c r="E15" s="150"/>
      <c r="F15" s="150"/>
    </row>
    <row r="16" spans="1:6" x14ac:dyDescent="0.25">
      <c r="A16" s="66" t="s">
        <v>533</v>
      </c>
      <c r="B16" s="151"/>
      <c r="C16" s="151"/>
      <c r="D16" s="151"/>
      <c r="E16" s="151"/>
      <c r="F16" s="151"/>
    </row>
    <row r="17" spans="1:6" x14ac:dyDescent="0.25">
      <c r="A17" s="66" t="s">
        <v>534</v>
      </c>
      <c r="B17" s="152"/>
      <c r="C17" s="152"/>
      <c r="D17" s="152"/>
      <c r="E17" s="152"/>
      <c r="F17" s="152"/>
    </row>
    <row r="18" spans="1:6" x14ac:dyDescent="0.25">
      <c r="A18" s="141" t="s">
        <v>536</v>
      </c>
      <c r="B18" s="152"/>
      <c r="C18" s="152"/>
      <c r="D18" s="152"/>
      <c r="E18" s="152"/>
      <c r="F18" s="152"/>
    </row>
    <row r="19" spans="1:6" x14ac:dyDescent="0.25">
      <c r="A19" s="141" t="s">
        <v>537</v>
      </c>
      <c r="B19" s="152"/>
      <c r="C19" s="152"/>
      <c r="D19" s="152"/>
      <c r="E19" s="152"/>
      <c r="F19" s="152"/>
    </row>
    <row r="20" spans="1:6" x14ac:dyDescent="0.25">
      <c r="A20" s="141" t="s">
        <v>538</v>
      </c>
      <c r="B20" s="153"/>
      <c r="C20" s="153"/>
      <c r="D20" s="153"/>
      <c r="E20" s="153"/>
      <c r="F20" s="153"/>
    </row>
    <row r="21" spans="1:6" x14ac:dyDescent="0.25">
      <c r="A21" s="141" t="s">
        <v>539</v>
      </c>
      <c r="B21" s="153"/>
      <c r="C21" s="153"/>
      <c r="D21" s="153"/>
      <c r="E21" s="153"/>
      <c r="F21" s="153"/>
    </row>
    <row r="22" spans="1:6" x14ac:dyDescent="0.25">
      <c r="A22" s="141" t="s">
        <v>540</v>
      </c>
      <c r="B22" s="153"/>
      <c r="C22" s="153"/>
      <c r="D22" s="153"/>
      <c r="E22" s="153"/>
      <c r="F22" s="153"/>
    </row>
    <row r="23" spans="1:6" x14ac:dyDescent="0.25">
      <c r="A23" s="141" t="s">
        <v>541</v>
      </c>
      <c r="B23" s="153"/>
      <c r="C23" s="153"/>
      <c r="D23" s="153"/>
      <c r="E23" s="153"/>
      <c r="F23" s="153"/>
    </row>
    <row r="24" spans="1:6" x14ac:dyDescent="0.25">
      <c r="A24" s="141" t="s">
        <v>542</v>
      </c>
      <c r="B24" s="145"/>
      <c r="C24" s="145"/>
      <c r="D24" s="145"/>
      <c r="E24" s="145"/>
      <c r="F24" s="145"/>
    </row>
    <row r="25" spans="1:6" x14ac:dyDescent="0.25">
      <c r="A25" s="141" t="s">
        <v>543</v>
      </c>
      <c r="B25" s="145"/>
      <c r="C25" s="145"/>
      <c r="D25" s="145"/>
      <c r="E25" s="145"/>
      <c r="F25" s="145"/>
    </row>
    <row r="26" spans="1:6" x14ac:dyDescent="0.25">
      <c r="A26" s="142"/>
      <c r="B26" s="146"/>
      <c r="C26" s="146"/>
      <c r="D26" s="146"/>
      <c r="E26" s="146"/>
      <c r="F26" s="146"/>
    </row>
    <row r="27" spans="1:6" ht="14.45" customHeight="1" x14ac:dyDescent="0.25">
      <c r="A27" s="147" t="s">
        <v>544</v>
      </c>
      <c r="B27" s="144"/>
      <c r="C27" s="144"/>
      <c r="D27" s="144"/>
      <c r="E27" s="144"/>
      <c r="F27" s="144"/>
    </row>
    <row r="28" spans="1:6" x14ac:dyDescent="0.25">
      <c r="A28" s="141" t="s">
        <v>545</v>
      </c>
      <c r="B28" s="87"/>
      <c r="C28" s="87"/>
      <c r="D28" s="87"/>
      <c r="E28" s="87"/>
      <c r="F28" s="87"/>
    </row>
    <row r="29" spans="1:6" x14ac:dyDescent="0.25">
      <c r="A29" s="137"/>
      <c r="B29" s="52"/>
      <c r="C29" s="52"/>
      <c r="D29" s="52"/>
      <c r="E29" s="52"/>
      <c r="F29" s="52"/>
    </row>
    <row r="30" spans="1:6" x14ac:dyDescent="0.25">
      <c r="A30" s="148" t="s">
        <v>546</v>
      </c>
      <c r="B30" s="52"/>
      <c r="C30" s="52"/>
      <c r="D30" s="52"/>
      <c r="E30" s="52"/>
      <c r="F30" s="52"/>
    </row>
    <row r="31" spans="1:6" x14ac:dyDescent="0.25">
      <c r="A31" s="149" t="s">
        <v>531</v>
      </c>
      <c r="B31" s="87"/>
      <c r="C31" s="87"/>
      <c r="D31" s="87"/>
      <c r="E31" s="87"/>
      <c r="F31" s="87"/>
    </row>
    <row r="32" spans="1:6" x14ac:dyDescent="0.25">
      <c r="A32" s="149" t="s">
        <v>535</v>
      </c>
      <c r="B32" s="87"/>
      <c r="C32" s="87"/>
      <c r="D32" s="87"/>
      <c r="E32" s="87"/>
      <c r="F32" s="87"/>
    </row>
    <row r="33" spans="1:6" x14ac:dyDescent="0.25">
      <c r="A33" s="149" t="s">
        <v>547</v>
      </c>
      <c r="B33" s="87"/>
      <c r="C33" s="87"/>
      <c r="D33" s="87"/>
      <c r="E33" s="87"/>
      <c r="F33" s="87"/>
    </row>
    <row r="34" spans="1:6" x14ac:dyDescent="0.25">
      <c r="A34" s="137"/>
      <c r="B34" s="52"/>
      <c r="C34" s="52"/>
      <c r="D34" s="52"/>
      <c r="E34" s="52"/>
      <c r="F34" s="52"/>
    </row>
    <row r="35" spans="1:6" x14ac:dyDescent="0.25">
      <c r="A35" s="148" t="s">
        <v>548</v>
      </c>
      <c r="B35" s="52"/>
      <c r="C35" s="52"/>
      <c r="D35" s="52"/>
      <c r="E35" s="52"/>
      <c r="F35" s="52"/>
    </row>
    <row r="36" spans="1:6" x14ac:dyDescent="0.25">
      <c r="A36" s="149" t="s">
        <v>549</v>
      </c>
      <c r="B36" s="52"/>
      <c r="C36" s="52"/>
      <c r="D36" s="52"/>
      <c r="E36" s="52"/>
      <c r="F36" s="52"/>
    </row>
    <row r="37" spans="1:6" x14ac:dyDescent="0.25">
      <c r="A37" s="149" t="s">
        <v>550</v>
      </c>
      <c r="B37" s="52"/>
      <c r="C37" s="52"/>
      <c r="D37" s="52"/>
      <c r="E37" s="52"/>
      <c r="F37" s="52"/>
    </row>
    <row r="38" spans="1:6" x14ac:dyDescent="0.25">
      <c r="A38" s="149" t="s">
        <v>551</v>
      </c>
      <c r="B38" s="52"/>
      <c r="C38" s="52"/>
      <c r="D38" s="52"/>
      <c r="E38" s="52"/>
      <c r="F38" s="52"/>
    </row>
    <row r="39" spans="1:6" x14ac:dyDescent="0.25">
      <c r="A39" s="137"/>
      <c r="B39" s="52"/>
      <c r="C39" s="52"/>
      <c r="D39" s="52"/>
      <c r="E39" s="52"/>
      <c r="F39" s="52"/>
    </row>
    <row r="40" spans="1:6" x14ac:dyDescent="0.25">
      <c r="A40" s="148" t="s">
        <v>552</v>
      </c>
      <c r="B40" s="52"/>
      <c r="C40" s="52"/>
      <c r="D40" s="52"/>
      <c r="E40" s="52"/>
      <c r="F40" s="52"/>
    </row>
    <row r="41" spans="1:6" x14ac:dyDescent="0.25">
      <c r="A41" s="137"/>
      <c r="B41" s="52"/>
      <c r="C41" s="52"/>
      <c r="D41" s="52"/>
      <c r="E41" s="52"/>
      <c r="F41" s="52"/>
    </row>
    <row r="42" spans="1:6" x14ac:dyDescent="0.25">
      <c r="A42" s="148" t="s">
        <v>553</v>
      </c>
      <c r="B42" s="52"/>
      <c r="C42" s="52"/>
      <c r="D42" s="52"/>
      <c r="E42" s="52"/>
      <c r="F42" s="52"/>
    </row>
    <row r="43" spans="1:6" x14ac:dyDescent="0.25">
      <c r="A43" s="149" t="s">
        <v>554</v>
      </c>
      <c r="B43" s="87"/>
      <c r="C43" s="87"/>
      <c r="D43" s="87"/>
      <c r="E43" s="87"/>
      <c r="F43" s="87"/>
    </row>
    <row r="44" spans="1:6" x14ac:dyDescent="0.25">
      <c r="A44" s="149" t="s">
        <v>555</v>
      </c>
      <c r="B44" s="87"/>
      <c r="C44" s="87"/>
      <c r="D44" s="87"/>
      <c r="E44" s="87"/>
      <c r="F44" s="87"/>
    </row>
    <row r="45" spans="1:6" x14ac:dyDescent="0.25">
      <c r="A45" s="149" t="s">
        <v>556</v>
      </c>
      <c r="B45" s="87"/>
      <c r="C45" s="87"/>
      <c r="D45" s="87"/>
      <c r="E45" s="87"/>
      <c r="F45" s="87"/>
    </row>
    <row r="46" spans="1:6" x14ac:dyDescent="0.25">
      <c r="A46" s="137"/>
      <c r="B46" s="52"/>
      <c r="C46" s="52"/>
      <c r="D46" s="52"/>
      <c r="E46" s="52"/>
      <c r="F46" s="52"/>
    </row>
    <row r="47" spans="1:6" ht="30" x14ac:dyDescent="0.25">
      <c r="A47" s="148" t="s">
        <v>557</v>
      </c>
      <c r="B47" s="52"/>
      <c r="C47" s="52"/>
      <c r="D47" s="52"/>
      <c r="E47" s="52"/>
      <c r="F47" s="52"/>
    </row>
    <row r="48" spans="1:6" x14ac:dyDescent="0.25">
      <c r="A48" s="149" t="s">
        <v>555</v>
      </c>
      <c r="B48" s="87"/>
      <c r="C48" s="87"/>
      <c r="D48" s="87"/>
      <c r="E48" s="87"/>
      <c r="F48" s="87"/>
    </row>
    <row r="49" spans="1:6" x14ac:dyDescent="0.25">
      <c r="A49" s="149" t="s">
        <v>556</v>
      </c>
      <c r="B49" s="87"/>
      <c r="C49" s="87"/>
      <c r="D49" s="87"/>
      <c r="E49" s="87"/>
      <c r="F49" s="87"/>
    </row>
    <row r="50" spans="1:6" x14ac:dyDescent="0.25">
      <c r="A50" s="137"/>
      <c r="B50" s="52"/>
      <c r="C50" s="52"/>
      <c r="D50" s="52"/>
      <c r="E50" s="52"/>
      <c r="F50" s="52"/>
    </row>
    <row r="51" spans="1:6" x14ac:dyDescent="0.25">
      <c r="A51" s="148" t="s">
        <v>558</v>
      </c>
      <c r="B51" s="52"/>
      <c r="C51" s="52"/>
      <c r="D51" s="52"/>
      <c r="E51" s="52"/>
      <c r="F51" s="52"/>
    </row>
    <row r="52" spans="1:6" x14ac:dyDescent="0.25">
      <c r="A52" s="149" t="s">
        <v>555</v>
      </c>
      <c r="B52" s="87"/>
      <c r="C52" s="87"/>
      <c r="D52" s="87"/>
      <c r="E52" s="87"/>
      <c r="F52" s="87"/>
    </row>
    <row r="53" spans="1:6" x14ac:dyDescent="0.25">
      <c r="A53" s="149" t="s">
        <v>556</v>
      </c>
      <c r="B53" s="87"/>
      <c r="C53" s="87"/>
      <c r="D53" s="87"/>
      <c r="E53" s="87"/>
      <c r="F53" s="87"/>
    </row>
    <row r="54" spans="1:6" x14ac:dyDescent="0.25">
      <c r="A54" s="149" t="s">
        <v>559</v>
      </c>
      <c r="B54" s="87"/>
      <c r="C54" s="87"/>
      <c r="D54" s="87"/>
      <c r="E54" s="87"/>
      <c r="F54" s="87"/>
    </row>
    <row r="55" spans="1:6" x14ac:dyDescent="0.25">
      <c r="A55" s="137"/>
      <c r="B55" s="52"/>
      <c r="C55" s="52"/>
      <c r="D55" s="52"/>
      <c r="E55" s="52"/>
      <c r="F55" s="52"/>
    </row>
    <row r="56" spans="1:6" x14ac:dyDescent="0.25">
      <c r="A56" s="148" t="s">
        <v>560</v>
      </c>
      <c r="B56" s="52"/>
      <c r="C56" s="52"/>
      <c r="D56" s="52"/>
      <c r="E56" s="52"/>
      <c r="F56" s="52"/>
    </row>
    <row r="57" spans="1:6" x14ac:dyDescent="0.25">
      <c r="A57" s="149" t="s">
        <v>555</v>
      </c>
      <c r="B57" s="87"/>
      <c r="C57" s="87"/>
      <c r="D57" s="87"/>
      <c r="E57" s="87"/>
      <c r="F57" s="87"/>
    </row>
    <row r="58" spans="1:6" x14ac:dyDescent="0.25">
      <c r="A58" s="149" t="s">
        <v>556</v>
      </c>
      <c r="B58" s="87"/>
      <c r="C58" s="87"/>
      <c r="D58" s="87"/>
      <c r="E58" s="87"/>
      <c r="F58" s="87"/>
    </row>
    <row r="59" spans="1:6" x14ac:dyDescent="0.25">
      <c r="A59" s="137"/>
      <c r="B59" s="52"/>
      <c r="C59" s="52"/>
      <c r="D59" s="52"/>
      <c r="E59" s="52"/>
      <c r="F59" s="52"/>
    </row>
    <row r="60" spans="1:6" x14ac:dyDescent="0.25">
      <c r="A60" s="148" t="s">
        <v>561</v>
      </c>
      <c r="B60" s="52"/>
      <c r="C60" s="52"/>
      <c r="D60" s="52"/>
      <c r="E60" s="52"/>
      <c r="F60" s="52"/>
    </row>
    <row r="61" spans="1:6" x14ac:dyDescent="0.25">
      <c r="A61" s="149" t="s">
        <v>562</v>
      </c>
      <c r="B61" s="136"/>
      <c r="C61" s="136"/>
      <c r="D61" s="136"/>
      <c r="E61" s="136"/>
      <c r="F61" s="136"/>
    </row>
    <row r="62" spans="1:6" x14ac:dyDescent="0.25">
      <c r="A62" s="149" t="s">
        <v>563</v>
      </c>
      <c r="B62" s="154"/>
      <c r="C62" s="154"/>
      <c r="D62" s="154"/>
      <c r="E62" s="154"/>
      <c r="F62" s="154"/>
    </row>
    <row r="63" spans="1:6" x14ac:dyDescent="0.25">
      <c r="A63" s="137"/>
      <c r="B63" s="136"/>
      <c r="C63" s="136"/>
      <c r="D63" s="136"/>
      <c r="E63" s="136"/>
      <c r="F63" s="136"/>
    </row>
    <row r="64" spans="1:6" x14ac:dyDescent="0.25">
      <c r="A64" s="148" t="s">
        <v>564</v>
      </c>
      <c r="B64" s="136"/>
      <c r="C64" s="136"/>
      <c r="D64" s="136"/>
      <c r="E64" s="136"/>
      <c r="F64" s="136"/>
    </row>
    <row r="65" spans="1:6" x14ac:dyDescent="0.25">
      <c r="A65" s="149" t="s">
        <v>565</v>
      </c>
      <c r="B65" s="136"/>
      <c r="C65" s="136"/>
      <c r="D65" s="136"/>
      <c r="E65" s="136"/>
      <c r="F65" s="136"/>
    </row>
    <row r="66" spans="1:6" x14ac:dyDescent="0.25">
      <c r="A66" s="149" t="s">
        <v>566</v>
      </c>
      <c r="B66" s="137"/>
      <c r="C66" s="52"/>
      <c r="D66" s="137"/>
      <c r="E66" s="137"/>
      <c r="F66" s="137"/>
    </row>
    <row r="67" spans="1:6" x14ac:dyDescent="0.25">
      <c r="A67" s="53"/>
      <c r="B67" s="53"/>
      <c r="C67" s="53"/>
      <c r="D67" s="53"/>
      <c r="E67" s="53"/>
      <c r="F67" s="53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220" t="s">
        <v>451</v>
      </c>
      <c r="B1" s="220"/>
      <c r="C1" s="220"/>
      <c r="D1" s="220"/>
      <c r="E1" s="220"/>
      <c r="F1" s="220"/>
      <c r="G1" s="220"/>
    </row>
    <row r="2" spans="1:7" x14ac:dyDescent="0.25">
      <c r="A2" s="123" t="str">
        <f>'Formato 1'!A2</f>
        <v>SISTEMA DE AGUA POTABLE Y ALCANTARILLADO MUNICIPAL DE VALLE DE SANTIAGO</v>
      </c>
      <c r="B2" s="124"/>
      <c r="C2" s="124"/>
      <c r="D2" s="124"/>
      <c r="E2" s="124"/>
      <c r="F2" s="124"/>
      <c r="G2" s="125"/>
    </row>
    <row r="3" spans="1:7" x14ac:dyDescent="0.25">
      <c r="A3" s="126" t="s">
        <v>452</v>
      </c>
      <c r="B3" s="127"/>
      <c r="C3" s="127"/>
      <c r="D3" s="127"/>
      <c r="E3" s="127"/>
      <c r="F3" s="127"/>
      <c r="G3" s="128"/>
    </row>
    <row r="4" spans="1:7" x14ac:dyDescent="0.25">
      <c r="A4" s="126" t="s">
        <v>3</v>
      </c>
      <c r="B4" s="127"/>
      <c r="C4" s="127"/>
      <c r="D4" s="127"/>
      <c r="E4" s="127"/>
      <c r="F4" s="127"/>
      <c r="G4" s="128"/>
    </row>
    <row r="5" spans="1:7" x14ac:dyDescent="0.25">
      <c r="A5" s="126" t="s">
        <v>453</v>
      </c>
      <c r="B5" s="127"/>
      <c r="C5" s="127"/>
      <c r="D5" s="127"/>
      <c r="E5" s="127"/>
      <c r="F5" s="127"/>
      <c r="G5" s="128"/>
    </row>
    <row r="6" spans="1:7" x14ac:dyDescent="0.25">
      <c r="A6" s="218" t="s">
        <v>503</v>
      </c>
      <c r="B6" s="35">
        <v>2022</v>
      </c>
      <c r="C6" s="218">
        <f>+B6+1</f>
        <v>2023</v>
      </c>
      <c r="D6" s="218">
        <f>+C6+1</f>
        <v>2024</v>
      </c>
      <c r="E6" s="218">
        <f>+D6+1</f>
        <v>2025</v>
      </c>
      <c r="F6" s="218">
        <f>+E6+1</f>
        <v>2026</v>
      </c>
      <c r="G6" s="218">
        <f>+F6+1</f>
        <v>2027</v>
      </c>
    </row>
    <row r="7" spans="1:7" ht="83.25" customHeight="1" x14ac:dyDescent="0.25">
      <c r="A7" s="219"/>
      <c r="B7" s="69" t="s">
        <v>567</v>
      </c>
      <c r="C7" s="219"/>
      <c r="D7" s="219"/>
      <c r="E7" s="219"/>
      <c r="F7" s="219"/>
      <c r="G7" s="219"/>
    </row>
    <row r="8" spans="1:7" ht="30" x14ac:dyDescent="0.25">
      <c r="A8" s="70" t="s">
        <v>510</v>
      </c>
      <c r="B8" s="34">
        <f>SUM(B9:B20)</f>
        <v>0</v>
      </c>
      <c r="C8" s="34">
        <f t="shared" ref="C8:G8" si="0">SUM(C9:C20)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25">
      <c r="A9" s="62" t="s">
        <v>238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239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240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568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242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243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569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570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571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263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264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572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511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573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574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575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289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290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512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293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576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295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484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297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577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21" t="s">
        <v>486</v>
      </c>
      <c r="B1" s="221"/>
      <c r="C1" s="221"/>
      <c r="D1" s="221"/>
      <c r="E1" s="221"/>
      <c r="F1" s="221"/>
      <c r="G1" s="221"/>
    </row>
    <row r="2" spans="1:7" x14ac:dyDescent="0.25">
      <c r="A2" s="123" t="str">
        <f>'Formato 1'!A2</f>
        <v>SISTEMA DE AGUA POTABLE Y ALCANTARILLADO MUNICIPAL DE VALLE DE SANTIAGO</v>
      </c>
      <c r="B2" s="124"/>
      <c r="C2" s="124"/>
      <c r="D2" s="124"/>
      <c r="E2" s="124"/>
      <c r="F2" s="124"/>
      <c r="G2" s="125"/>
    </row>
    <row r="3" spans="1:7" x14ac:dyDescent="0.25">
      <c r="A3" s="108" t="s">
        <v>487</v>
      </c>
      <c r="B3" s="109"/>
      <c r="C3" s="109"/>
      <c r="D3" s="109"/>
      <c r="E3" s="109"/>
      <c r="F3" s="109"/>
      <c r="G3" s="110"/>
    </row>
    <row r="4" spans="1:7" x14ac:dyDescent="0.25">
      <c r="A4" s="108" t="s">
        <v>3</v>
      </c>
      <c r="B4" s="109"/>
      <c r="C4" s="109"/>
      <c r="D4" s="109"/>
      <c r="E4" s="109"/>
      <c r="F4" s="109"/>
      <c r="G4" s="110"/>
    </row>
    <row r="5" spans="1:7" x14ac:dyDescent="0.25">
      <c r="A5" s="108" t="s">
        <v>453</v>
      </c>
      <c r="B5" s="109"/>
      <c r="C5" s="109"/>
      <c r="D5" s="109"/>
      <c r="E5" s="109"/>
      <c r="F5" s="109"/>
      <c r="G5" s="110"/>
    </row>
    <row r="6" spans="1:7" x14ac:dyDescent="0.25">
      <c r="A6" s="222" t="s">
        <v>578</v>
      </c>
      <c r="B6" s="35">
        <v>2022</v>
      </c>
      <c r="C6" s="218">
        <f>+B6+1</f>
        <v>2023</v>
      </c>
      <c r="D6" s="218">
        <f>+C6+1</f>
        <v>2024</v>
      </c>
      <c r="E6" s="218">
        <f>+D6+1</f>
        <v>2025</v>
      </c>
      <c r="F6" s="218">
        <f>+E6+1</f>
        <v>2026</v>
      </c>
      <c r="G6" s="218">
        <f>+F6+1</f>
        <v>2027</v>
      </c>
    </row>
    <row r="7" spans="1:7" ht="57.75" customHeight="1" x14ac:dyDescent="0.25">
      <c r="A7" s="223"/>
      <c r="B7" s="36" t="s">
        <v>567</v>
      </c>
      <c r="C7" s="219"/>
      <c r="D7" s="219"/>
      <c r="E7" s="219"/>
      <c r="F7" s="219"/>
      <c r="G7" s="219"/>
    </row>
    <row r="8" spans="1:7" x14ac:dyDescent="0.25">
      <c r="A8" s="25" t="s">
        <v>488</v>
      </c>
      <c r="B8" s="37">
        <f>SUM(B9:B17)</f>
        <v>0</v>
      </c>
      <c r="C8" s="37">
        <f t="shared" ref="C8:G8" si="0">SUM(C9:C17)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25">
      <c r="A9" s="57" t="s">
        <v>579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580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491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492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581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494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495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496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497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498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579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580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491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492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581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494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495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499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497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500</v>
      </c>
      <c r="B30" s="38">
        <f t="shared" ref="B30:G30" si="2">B8+B19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21" t="s">
        <v>501</v>
      </c>
      <c r="B1" s="221"/>
      <c r="C1" s="221"/>
      <c r="D1" s="221"/>
      <c r="E1" s="221"/>
      <c r="F1" s="221"/>
      <c r="G1" s="221"/>
    </row>
    <row r="2" spans="1:7" x14ac:dyDescent="0.25">
      <c r="A2" s="123" t="str">
        <f>'Formato 1'!A2</f>
        <v>SISTEMA DE AGUA POTABLE Y ALCANTARILLADO MUNICIPAL DE VALLE DE SANTIAGO</v>
      </c>
      <c r="B2" s="124"/>
      <c r="C2" s="124"/>
      <c r="D2" s="124"/>
      <c r="E2" s="124"/>
      <c r="F2" s="124"/>
      <c r="G2" s="125"/>
    </row>
    <row r="3" spans="1:7" x14ac:dyDescent="0.25">
      <c r="A3" s="108" t="s">
        <v>502</v>
      </c>
      <c r="B3" s="109"/>
      <c r="C3" s="109"/>
      <c r="D3" s="109"/>
      <c r="E3" s="109"/>
      <c r="F3" s="109"/>
      <c r="G3" s="110"/>
    </row>
    <row r="4" spans="1:7" x14ac:dyDescent="0.25">
      <c r="A4" s="111" t="s">
        <v>3</v>
      </c>
      <c r="B4" s="112"/>
      <c r="C4" s="112"/>
      <c r="D4" s="112"/>
      <c r="E4" s="112"/>
      <c r="F4" s="112"/>
      <c r="G4" s="113"/>
    </row>
    <row r="5" spans="1:7" x14ac:dyDescent="0.25">
      <c r="A5" s="225" t="s">
        <v>503</v>
      </c>
      <c r="B5" s="226">
        <v>2017</v>
      </c>
      <c r="C5" s="226">
        <f>+B5+1</f>
        <v>2018</v>
      </c>
      <c r="D5" s="226">
        <f>+C5+1</f>
        <v>2019</v>
      </c>
      <c r="E5" s="226">
        <f>+D5+1</f>
        <v>2020</v>
      </c>
      <c r="F5" s="226">
        <f>+E5+1</f>
        <v>2021</v>
      </c>
      <c r="G5" s="35">
        <f>+F5+1</f>
        <v>2022</v>
      </c>
    </row>
    <row r="6" spans="1:7" ht="32.25" x14ac:dyDescent="0.25">
      <c r="A6" s="202"/>
      <c r="B6" s="227"/>
      <c r="C6" s="227"/>
      <c r="D6" s="227"/>
      <c r="E6" s="227"/>
      <c r="F6" s="227"/>
      <c r="G6" s="36" t="s">
        <v>582</v>
      </c>
    </row>
    <row r="7" spans="1:7" x14ac:dyDescent="0.25">
      <c r="A7" s="61" t="s">
        <v>510</v>
      </c>
      <c r="B7" s="37">
        <f>SUM(B9:B19)</f>
        <v>0</v>
      </c>
      <c r="C7" s="37">
        <f>SUM(C8:C19)</f>
        <v>0</v>
      </c>
      <c r="D7" s="37">
        <f>SUM(D8:D19)</f>
        <v>0</v>
      </c>
      <c r="E7" s="37">
        <f>SUM(E8:E19)</f>
        <v>0</v>
      </c>
      <c r="F7" s="37">
        <f>SUM(F8:F19)</f>
        <v>0</v>
      </c>
      <c r="G7" s="37">
        <f>SUM(G8:G19)</f>
        <v>0</v>
      </c>
    </row>
    <row r="8" spans="1:7" x14ac:dyDescent="0.25">
      <c r="A8" s="62" t="s">
        <v>583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584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464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465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585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586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468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469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587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471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588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589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511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590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591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478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479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592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512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293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513</v>
      </c>
      <c r="B31" s="38">
        <f>B7+B21+B28</f>
        <v>0</v>
      </c>
      <c r="C31" s="38">
        <f t="shared" ref="C31:G31" si="2">C7+C21+C28</f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295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484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593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485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224" t="s">
        <v>594</v>
      </c>
      <c r="B39" s="224"/>
      <c r="C39" s="224"/>
      <c r="D39" s="224"/>
      <c r="E39" s="224"/>
      <c r="F39" s="224"/>
      <c r="G39" s="224"/>
    </row>
    <row r="40" spans="1:7" x14ac:dyDescent="0.25">
      <c r="A40" s="224" t="s">
        <v>595</v>
      </c>
      <c r="B40" s="224"/>
      <c r="C40" s="224"/>
      <c r="D40" s="224"/>
      <c r="E40" s="224"/>
      <c r="F40" s="224"/>
      <c r="G40" s="22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21" t="s">
        <v>516</v>
      </c>
      <c r="B1" s="221"/>
      <c r="C1" s="221"/>
      <c r="D1" s="221"/>
      <c r="E1" s="221"/>
      <c r="F1" s="221"/>
      <c r="G1" s="221"/>
    </row>
    <row r="2" spans="1:7" x14ac:dyDescent="0.25">
      <c r="A2" s="123" t="str">
        <f>'Formato 1'!A2</f>
        <v>SISTEMA DE AGUA POTABLE Y ALCANTARILLADO MUNICIPAL DE VALLE DE SANTIAGO</v>
      </c>
      <c r="B2" s="124"/>
      <c r="C2" s="124"/>
      <c r="D2" s="124"/>
      <c r="E2" s="124"/>
      <c r="F2" s="124"/>
      <c r="G2" s="125"/>
    </row>
    <row r="3" spans="1:7" x14ac:dyDescent="0.25">
      <c r="A3" s="108" t="s">
        <v>517</v>
      </c>
      <c r="B3" s="109"/>
      <c r="C3" s="109"/>
      <c r="D3" s="109"/>
      <c r="E3" s="109"/>
      <c r="F3" s="109"/>
      <c r="G3" s="110"/>
    </row>
    <row r="4" spans="1:7" x14ac:dyDescent="0.25">
      <c r="A4" s="111" t="s">
        <v>3</v>
      </c>
      <c r="B4" s="112"/>
      <c r="C4" s="112"/>
      <c r="D4" s="112"/>
      <c r="E4" s="112"/>
      <c r="F4" s="112"/>
      <c r="G4" s="113"/>
    </row>
    <row r="5" spans="1:7" x14ac:dyDescent="0.25">
      <c r="A5" s="228" t="s">
        <v>578</v>
      </c>
      <c r="B5" s="226">
        <v>2017</v>
      </c>
      <c r="C5" s="226">
        <f>+B5+1</f>
        <v>2018</v>
      </c>
      <c r="D5" s="226">
        <f>+C5+1</f>
        <v>2019</v>
      </c>
      <c r="E5" s="226">
        <f>+D5+1</f>
        <v>2020</v>
      </c>
      <c r="F5" s="226">
        <f>+E5+1</f>
        <v>2021</v>
      </c>
      <c r="G5" s="35">
        <v>2022</v>
      </c>
    </row>
    <row r="6" spans="1:7" ht="48.75" customHeight="1" x14ac:dyDescent="0.25">
      <c r="A6" s="229"/>
      <c r="B6" s="227"/>
      <c r="C6" s="227"/>
      <c r="D6" s="227"/>
      <c r="E6" s="227"/>
      <c r="F6" s="227"/>
      <c r="G6" s="36" t="s">
        <v>596</v>
      </c>
    </row>
    <row r="7" spans="1:7" x14ac:dyDescent="0.25">
      <c r="A7" s="25" t="s">
        <v>488</v>
      </c>
      <c r="B7" s="37">
        <f>SUM(B8:B16)</f>
        <v>0</v>
      </c>
      <c r="C7" s="37">
        <f>SUM(C8:C16)</f>
        <v>0</v>
      </c>
      <c r="D7" s="37">
        <f>SUM(D8:D16)</f>
        <v>0</v>
      </c>
      <c r="E7" s="37">
        <f>SUM(E8:E16)</f>
        <v>0</v>
      </c>
      <c r="F7" s="37">
        <f>SUM(F8:F16)</f>
        <v>0</v>
      </c>
      <c r="G7" s="37">
        <f t="shared" ref="G7" si="0">SUM(G8:G16)</f>
        <v>0</v>
      </c>
    </row>
    <row r="8" spans="1:7" x14ac:dyDescent="0.25">
      <c r="A8" s="57" t="s">
        <v>579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580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491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492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581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494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495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496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497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498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579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580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491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492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581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494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495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499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497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597</v>
      </c>
      <c r="B29" s="38">
        <f>B7+B18</f>
        <v>0</v>
      </c>
      <c r="C29" s="38">
        <f t="shared" ref="C29:G29" si="2">C7+C18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224" t="s">
        <v>594</v>
      </c>
      <c r="B32" s="224"/>
      <c r="C32" s="224"/>
      <c r="D32" s="224"/>
      <c r="E32" s="224"/>
      <c r="F32" s="224"/>
      <c r="G32" s="224"/>
    </row>
    <row r="33" spans="1:7" x14ac:dyDescent="0.25">
      <c r="A33" s="224" t="s">
        <v>595</v>
      </c>
      <c r="B33" s="224"/>
      <c r="C33" s="224"/>
      <c r="D33" s="224"/>
      <c r="E33" s="224"/>
      <c r="F33" s="224"/>
      <c r="G33" s="22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230" t="s">
        <v>520</v>
      </c>
      <c r="B1" s="230"/>
      <c r="C1" s="230"/>
      <c r="D1" s="230"/>
      <c r="E1" s="230"/>
      <c r="F1" s="230"/>
    </row>
    <row r="2" spans="1:6" ht="20.100000000000001" customHeight="1" x14ac:dyDescent="0.25">
      <c r="A2" s="105" t="str">
        <f>'Formato 1'!A2</f>
        <v>SISTEMA DE AGUA POTABLE Y ALCANTARILLADO MUNICIPAL DE VALLE DE SANTIAGO</v>
      </c>
      <c r="B2" s="129"/>
      <c r="C2" s="129"/>
      <c r="D2" s="129"/>
      <c r="E2" s="129"/>
      <c r="F2" s="130"/>
    </row>
    <row r="3" spans="1:6" ht="29.25" customHeight="1" x14ac:dyDescent="0.25">
      <c r="A3" s="131" t="s">
        <v>521</v>
      </c>
      <c r="B3" s="132"/>
      <c r="C3" s="132"/>
      <c r="D3" s="132"/>
      <c r="E3" s="132"/>
      <c r="F3" s="133"/>
    </row>
    <row r="4" spans="1:6" ht="35.25" customHeight="1" x14ac:dyDescent="0.25">
      <c r="A4" s="116"/>
      <c r="B4" s="116" t="s">
        <v>522</v>
      </c>
      <c r="C4" s="116" t="s">
        <v>523</v>
      </c>
      <c r="D4" s="116" t="s">
        <v>524</v>
      </c>
      <c r="E4" s="116" t="s">
        <v>525</v>
      </c>
      <c r="F4" s="116" t="s">
        <v>526</v>
      </c>
    </row>
    <row r="5" spans="1:6" ht="12.75" customHeight="1" x14ac:dyDescent="0.25">
      <c r="A5" s="17" t="s">
        <v>527</v>
      </c>
      <c r="B5" s="52"/>
      <c r="C5" s="52"/>
      <c r="D5" s="52"/>
      <c r="E5" s="52"/>
      <c r="F5" s="52"/>
    </row>
    <row r="6" spans="1:6" ht="30" x14ac:dyDescent="0.25">
      <c r="A6" s="58" t="s">
        <v>528</v>
      </c>
      <c r="B6" s="59"/>
      <c r="C6" s="59"/>
      <c r="D6" s="59"/>
      <c r="E6" s="59"/>
      <c r="F6" s="59"/>
    </row>
    <row r="7" spans="1:6" ht="15" x14ac:dyDescent="0.25">
      <c r="A7" s="58" t="s">
        <v>529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7" t="s">
        <v>530</v>
      </c>
      <c r="B9" s="44"/>
      <c r="C9" s="44"/>
      <c r="D9" s="44"/>
      <c r="E9" s="44"/>
      <c r="F9" s="44"/>
    </row>
    <row r="10" spans="1:6" ht="15" x14ac:dyDescent="0.25">
      <c r="A10" s="58" t="s">
        <v>531</v>
      </c>
      <c r="B10" s="59"/>
      <c r="C10" s="59"/>
      <c r="D10" s="59"/>
      <c r="E10" s="59"/>
      <c r="F10" s="59"/>
    </row>
    <row r="11" spans="1:6" ht="15" x14ac:dyDescent="0.25">
      <c r="A11" s="79" t="s">
        <v>532</v>
      </c>
      <c r="B11" s="59"/>
      <c r="C11" s="59"/>
      <c r="D11" s="59"/>
      <c r="E11" s="59"/>
      <c r="F11" s="59"/>
    </row>
    <row r="12" spans="1:6" ht="15" x14ac:dyDescent="0.25">
      <c r="A12" s="79" t="s">
        <v>533</v>
      </c>
      <c r="B12" s="59"/>
      <c r="C12" s="59"/>
      <c r="D12" s="59"/>
      <c r="E12" s="59"/>
      <c r="F12" s="59"/>
    </row>
    <row r="13" spans="1:6" ht="15" x14ac:dyDescent="0.25">
      <c r="A13" s="79" t="s">
        <v>534</v>
      </c>
      <c r="B13" s="59"/>
      <c r="C13" s="59"/>
      <c r="D13" s="59"/>
      <c r="E13" s="59"/>
      <c r="F13" s="59"/>
    </row>
    <row r="14" spans="1:6" ht="15" x14ac:dyDescent="0.25">
      <c r="A14" s="58" t="s">
        <v>535</v>
      </c>
      <c r="B14" s="59"/>
      <c r="C14" s="59"/>
      <c r="D14" s="59"/>
      <c r="E14" s="59"/>
      <c r="F14" s="59"/>
    </row>
    <row r="15" spans="1:6" ht="15" x14ac:dyDescent="0.25">
      <c r="A15" s="79" t="s">
        <v>532</v>
      </c>
      <c r="B15" s="59"/>
      <c r="C15" s="59"/>
      <c r="D15" s="59"/>
      <c r="E15" s="59"/>
      <c r="F15" s="59"/>
    </row>
    <row r="16" spans="1:6" ht="15" x14ac:dyDescent="0.25">
      <c r="A16" s="79" t="s">
        <v>533</v>
      </c>
      <c r="B16" s="59"/>
      <c r="C16" s="59"/>
      <c r="D16" s="59"/>
      <c r="E16" s="59"/>
      <c r="F16" s="59"/>
    </row>
    <row r="17" spans="1:6" ht="15" x14ac:dyDescent="0.25">
      <c r="A17" s="79" t="s">
        <v>534</v>
      </c>
      <c r="B17" s="59"/>
      <c r="C17" s="59"/>
      <c r="D17" s="59"/>
      <c r="E17" s="59"/>
      <c r="F17" s="59"/>
    </row>
    <row r="18" spans="1:6" ht="15" x14ac:dyDescent="0.25">
      <c r="A18" s="58" t="s">
        <v>536</v>
      </c>
      <c r="B18" s="117"/>
      <c r="C18" s="59"/>
      <c r="D18" s="59"/>
      <c r="E18" s="59"/>
      <c r="F18" s="59"/>
    </row>
    <row r="19" spans="1:6" ht="15" x14ac:dyDescent="0.25">
      <c r="A19" s="58" t="s">
        <v>537</v>
      </c>
      <c r="B19" s="59"/>
      <c r="C19" s="59"/>
      <c r="D19" s="59"/>
      <c r="E19" s="59"/>
      <c r="F19" s="59"/>
    </row>
    <row r="20" spans="1:6" ht="30" x14ac:dyDescent="0.25">
      <c r="A20" s="58" t="s">
        <v>538</v>
      </c>
      <c r="B20" s="118"/>
      <c r="C20" s="118"/>
      <c r="D20" s="118"/>
      <c r="E20" s="118"/>
      <c r="F20" s="118"/>
    </row>
    <row r="21" spans="1:6" ht="30" x14ac:dyDescent="0.25">
      <c r="A21" s="58" t="s">
        <v>539</v>
      </c>
      <c r="B21" s="118"/>
      <c r="C21" s="118"/>
      <c r="D21" s="118"/>
      <c r="E21" s="118"/>
      <c r="F21" s="118"/>
    </row>
    <row r="22" spans="1:6" ht="30" x14ac:dyDescent="0.25">
      <c r="A22" s="58" t="s">
        <v>540</v>
      </c>
      <c r="B22" s="118"/>
      <c r="C22" s="118"/>
      <c r="D22" s="118"/>
      <c r="E22" s="118"/>
      <c r="F22" s="118"/>
    </row>
    <row r="23" spans="1:6" ht="15" x14ac:dyDescent="0.25">
      <c r="A23" s="58" t="s">
        <v>541</v>
      </c>
      <c r="B23" s="118"/>
      <c r="C23" s="118"/>
      <c r="D23" s="118"/>
      <c r="E23" s="118"/>
      <c r="F23" s="118"/>
    </row>
    <row r="24" spans="1:6" ht="15" x14ac:dyDescent="0.25">
      <c r="A24" s="58" t="s">
        <v>542</v>
      </c>
      <c r="B24" s="119"/>
      <c r="C24" s="59"/>
      <c r="D24" s="59"/>
      <c r="E24" s="59"/>
      <c r="F24" s="59"/>
    </row>
    <row r="25" spans="1:6" ht="15" x14ac:dyDescent="0.25">
      <c r="A25" s="58" t="s">
        <v>543</v>
      </c>
      <c r="B25" s="119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7" t="s">
        <v>544</v>
      </c>
      <c r="B27" s="44"/>
      <c r="C27" s="44"/>
      <c r="D27" s="44"/>
      <c r="E27" s="44"/>
      <c r="F27" s="44"/>
    </row>
    <row r="28" spans="1:6" ht="15" x14ac:dyDescent="0.25">
      <c r="A28" s="58" t="s">
        <v>545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7" t="s">
        <v>546</v>
      </c>
      <c r="B30" s="44"/>
      <c r="C30" s="44"/>
      <c r="D30" s="44"/>
      <c r="E30" s="44"/>
      <c r="F30" s="44"/>
    </row>
    <row r="31" spans="1:6" ht="15" x14ac:dyDescent="0.25">
      <c r="A31" s="58" t="s">
        <v>531</v>
      </c>
      <c r="B31" s="59"/>
      <c r="C31" s="59"/>
      <c r="D31" s="59"/>
      <c r="E31" s="59"/>
      <c r="F31" s="59"/>
    </row>
    <row r="32" spans="1:6" ht="15" x14ac:dyDescent="0.25">
      <c r="A32" s="58" t="s">
        <v>535</v>
      </c>
      <c r="B32" s="59"/>
      <c r="C32" s="59"/>
      <c r="D32" s="59"/>
      <c r="E32" s="59"/>
      <c r="F32" s="59"/>
    </row>
    <row r="33" spans="1:6" ht="15" x14ac:dyDescent="0.25">
      <c r="A33" s="58" t="s">
        <v>547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7" t="s">
        <v>548</v>
      </c>
      <c r="B35" s="44"/>
      <c r="C35" s="44"/>
      <c r="D35" s="44"/>
      <c r="E35" s="44"/>
      <c r="F35" s="44"/>
    </row>
    <row r="36" spans="1:6" ht="15" x14ac:dyDescent="0.25">
      <c r="A36" s="58" t="s">
        <v>549</v>
      </c>
      <c r="B36" s="59"/>
      <c r="C36" s="59"/>
      <c r="D36" s="59"/>
      <c r="E36" s="59"/>
      <c r="F36" s="59"/>
    </row>
    <row r="37" spans="1:6" ht="15" x14ac:dyDescent="0.25">
      <c r="A37" s="58" t="s">
        <v>550</v>
      </c>
      <c r="B37" s="59"/>
      <c r="C37" s="59"/>
      <c r="D37" s="59"/>
      <c r="E37" s="59"/>
      <c r="F37" s="59"/>
    </row>
    <row r="38" spans="1:6" ht="15" x14ac:dyDescent="0.25">
      <c r="A38" s="58" t="s">
        <v>551</v>
      </c>
      <c r="B38" s="119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7" t="s">
        <v>552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7" t="s">
        <v>553</v>
      </c>
      <c r="B42" s="44"/>
      <c r="C42" s="44"/>
      <c r="D42" s="44"/>
      <c r="E42" s="44"/>
      <c r="F42" s="44"/>
    </row>
    <row r="43" spans="1:6" ht="15" x14ac:dyDescent="0.25">
      <c r="A43" s="58" t="s">
        <v>554</v>
      </c>
      <c r="B43" s="59"/>
      <c r="C43" s="59"/>
      <c r="D43" s="59"/>
      <c r="E43" s="59"/>
      <c r="F43" s="59"/>
    </row>
    <row r="44" spans="1:6" ht="15" x14ac:dyDescent="0.25">
      <c r="A44" s="58" t="s">
        <v>555</v>
      </c>
      <c r="B44" s="59"/>
      <c r="C44" s="59"/>
      <c r="D44" s="59"/>
      <c r="E44" s="59"/>
      <c r="F44" s="59"/>
    </row>
    <row r="45" spans="1:6" ht="15" x14ac:dyDescent="0.25">
      <c r="A45" s="58" t="s">
        <v>556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7" t="s">
        <v>557</v>
      </c>
      <c r="B47" s="44"/>
      <c r="C47" s="44"/>
      <c r="D47" s="44"/>
      <c r="E47" s="44"/>
      <c r="F47" s="44"/>
    </row>
    <row r="48" spans="1:6" ht="15" x14ac:dyDescent="0.25">
      <c r="A48" s="58" t="s">
        <v>555</v>
      </c>
      <c r="B48" s="118"/>
      <c r="C48" s="118"/>
      <c r="D48" s="118"/>
      <c r="E48" s="118"/>
      <c r="F48" s="118"/>
    </row>
    <row r="49" spans="1:6" ht="15" x14ac:dyDescent="0.25">
      <c r="A49" s="58" t="s">
        <v>556</v>
      </c>
      <c r="B49" s="118"/>
      <c r="C49" s="118"/>
      <c r="D49" s="118"/>
      <c r="E49" s="118"/>
      <c r="F49" s="118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7" t="s">
        <v>558</v>
      </c>
      <c r="B51" s="44"/>
      <c r="C51" s="44"/>
      <c r="D51" s="44"/>
      <c r="E51" s="44"/>
      <c r="F51" s="44"/>
    </row>
    <row r="52" spans="1:6" ht="15" x14ac:dyDescent="0.25">
      <c r="A52" s="58" t="s">
        <v>555</v>
      </c>
      <c r="B52" s="59"/>
      <c r="C52" s="59"/>
      <c r="D52" s="59"/>
      <c r="E52" s="59"/>
      <c r="F52" s="59"/>
    </row>
    <row r="53" spans="1:6" ht="15" x14ac:dyDescent="0.25">
      <c r="A53" s="58" t="s">
        <v>556</v>
      </c>
      <c r="B53" s="59"/>
      <c r="C53" s="59"/>
      <c r="D53" s="59"/>
      <c r="E53" s="59"/>
      <c r="F53" s="59"/>
    </row>
    <row r="54" spans="1:6" ht="15" x14ac:dyDescent="0.25">
      <c r="A54" s="58" t="s">
        <v>559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7" t="s">
        <v>560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555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556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7" t="s">
        <v>561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562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563</v>
      </c>
      <c r="B62" s="119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7" t="s">
        <v>564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565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566</v>
      </c>
      <c r="B66" s="59"/>
      <c r="C66" s="59"/>
      <c r="D66" s="59"/>
      <c r="E66" s="59"/>
      <c r="F66" s="59"/>
    </row>
    <row r="67" spans="1:6" ht="20.100000000000001" customHeight="1" x14ac:dyDescent="0.25">
      <c r="A67" s="115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13" zoomScale="75" zoomScaleNormal="75" workbookViewId="0">
      <selection activeCell="B18" sqref="B1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94" t="s">
        <v>121</v>
      </c>
      <c r="B1" s="195"/>
      <c r="C1" s="195"/>
      <c r="D1" s="195"/>
      <c r="E1" s="195"/>
      <c r="F1" s="195"/>
      <c r="G1" s="195"/>
      <c r="H1" s="196"/>
    </row>
    <row r="2" spans="1:8" x14ac:dyDescent="0.25">
      <c r="A2" s="105" t="str">
        <f>'Formato 1'!A2</f>
        <v>SISTEMA DE AGUA POTABLE Y ALCANTARILLADO MUNICIPAL DE VALLE DE SANTIAGO</v>
      </c>
      <c r="B2" s="106"/>
      <c r="C2" s="106"/>
      <c r="D2" s="106"/>
      <c r="E2" s="106"/>
      <c r="F2" s="106"/>
      <c r="G2" s="106"/>
      <c r="H2" s="107"/>
    </row>
    <row r="3" spans="1:8" ht="15" customHeight="1" x14ac:dyDescent="0.25">
      <c r="A3" s="108" t="s">
        <v>122</v>
      </c>
      <c r="B3" s="109"/>
      <c r="C3" s="109"/>
      <c r="D3" s="109"/>
      <c r="E3" s="109"/>
      <c r="F3" s="109"/>
      <c r="G3" s="109"/>
      <c r="H3" s="110"/>
    </row>
    <row r="4" spans="1:8" ht="15" customHeight="1" x14ac:dyDescent="0.25">
      <c r="A4" s="108" t="str">
        <f>'Formato 1'!A4</f>
        <v>Al 31 de Diciembre de 2024 y al 31 de Marzo de 2025 (b)</v>
      </c>
      <c r="B4" s="109"/>
      <c r="C4" s="109"/>
      <c r="D4" s="109"/>
      <c r="E4" s="109"/>
      <c r="F4" s="109"/>
      <c r="G4" s="109"/>
      <c r="H4" s="110"/>
    </row>
    <row r="5" spans="1:8" x14ac:dyDescent="0.25">
      <c r="A5" s="111" t="s">
        <v>3</v>
      </c>
      <c r="B5" s="112"/>
      <c r="C5" s="112"/>
      <c r="D5" s="112"/>
      <c r="E5" s="112"/>
      <c r="F5" s="112"/>
      <c r="G5" s="112"/>
      <c r="H5" s="113"/>
    </row>
    <row r="6" spans="1:8" ht="41.45" customHeight="1" x14ac:dyDescent="0.25">
      <c r="A6" s="5" t="s">
        <v>123</v>
      </c>
      <c r="B6" s="6" t="s">
        <v>124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7"/>
      <c r="B7" s="98"/>
      <c r="C7" s="98"/>
      <c r="D7" s="98"/>
      <c r="E7" s="98"/>
      <c r="F7" s="98"/>
      <c r="G7" s="98"/>
      <c r="H7" s="98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9" t="s">
        <v>132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25">
      <c r="A10" s="100" t="s">
        <v>133</v>
      </c>
      <c r="B10" s="101">
        <v>0</v>
      </c>
      <c r="C10" s="46">
        <v>0</v>
      </c>
      <c r="D10" s="101">
        <v>0</v>
      </c>
      <c r="E10" s="101">
        <v>0</v>
      </c>
      <c r="F10" s="101">
        <v>0</v>
      </c>
      <c r="G10" s="101">
        <v>0</v>
      </c>
      <c r="H10" s="101">
        <v>0</v>
      </c>
    </row>
    <row r="11" spans="1:8" x14ac:dyDescent="0.25">
      <c r="A11" s="100" t="s">
        <v>134</v>
      </c>
      <c r="B11" s="101">
        <v>0</v>
      </c>
      <c r="C11" s="46">
        <v>0</v>
      </c>
      <c r="D11" s="101">
        <v>0</v>
      </c>
      <c r="E11" s="101">
        <v>0</v>
      </c>
      <c r="F11" s="101">
        <v>0</v>
      </c>
      <c r="G11" s="46">
        <v>0</v>
      </c>
      <c r="H11" s="46">
        <v>0</v>
      </c>
    </row>
    <row r="12" spans="1:8" ht="16.5" customHeight="1" x14ac:dyDescent="0.25">
      <c r="A12" s="100" t="s">
        <v>135</v>
      </c>
      <c r="B12" s="101">
        <v>0</v>
      </c>
      <c r="C12" s="46">
        <v>0</v>
      </c>
      <c r="D12" s="101">
        <v>0</v>
      </c>
      <c r="E12" s="101">
        <v>0</v>
      </c>
      <c r="F12" s="101">
        <v>0</v>
      </c>
      <c r="G12" s="46">
        <v>0</v>
      </c>
      <c r="H12" s="46">
        <v>0</v>
      </c>
    </row>
    <row r="13" spans="1:8" x14ac:dyDescent="0.25">
      <c r="A13" s="99" t="s">
        <v>136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25">
      <c r="A14" s="100" t="s">
        <v>137</v>
      </c>
      <c r="B14" s="101">
        <v>0</v>
      </c>
      <c r="C14" s="46">
        <v>0</v>
      </c>
      <c r="D14" s="101">
        <v>0</v>
      </c>
      <c r="E14" s="101">
        <v>0</v>
      </c>
      <c r="F14" s="101">
        <v>0</v>
      </c>
      <c r="G14" s="46">
        <v>0</v>
      </c>
      <c r="H14" s="46">
        <v>0</v>
      </c>
    </row>
    <row r="15" spans="1:8" ht="15" customHeight="1" x14ac:dyDescent="0.25">
      <c r="A15" s="100" t="s">
        <v>138</v>
      </c>
      <c r="B15" s="101">
        <v>0</v>
      </c>
      <c r="C15" s="46">
        <v>0</v>
      </c>
      <c r="D15" s="101">
        <v>0</v>
      </c>
      <c r="E15" s="101">
        <v>0</v>
      </c>
      <c r="F15" s="101">
        <v>0</v>
      </c>
      <c r="G15" s="46">
        <v>0</v>
      </c>
      <c r="H15" s="46">
        <v>0</v>
      </c>
    </row>
    <row r="16" spans="1:8" x14ac:dyDescent="0.25">
      <c r="A16" s="100" t="s">
        <v>139</v>
      </c>
      <c r="B16" s="101">
        <v>0</v>
      </c>
      <c r="C16" s="46">
        <v>0</v>
      </c>
      <c r="D16" s="101">
        <v>0</v>
      </c>
      <c r="E16" s="101">
        <v>0</v>
      </c>
      <c r="F16" s="101">
        <v>0</v>
      </c>
      <c r="G16" s="46">
        <v>0</v>
      </c>
      <c r="H16" s="46">
        <v>0</v>
      </c>
    </row>
    <row r="17" spans="1:8" x14ac:dyDescent="0.25">
      <c r="A17" s="102"/>
      <c r="B17" s="87"/>
      <c r="C17" s="87"/>
      <c r="D17" s="87"/>
      <c r="E17" s="87"/>
      <c r="F17" s="87"/>
      <c r="G17" s="87"/>
      <c r="H17" s="87"/>
    </row>
    <row r="18" spans="1:8" x14ac:dyDescent="0.25">
      <c r="A18" s="8" t="s">
        <v>140</v>
      </c>
      <c r="B18" s="156">
        <v>36705478.990000002</v>
      </c>
      <c r="C18" s="103"/>
      <c r="D18" s="103"/>
      <c r="E18" s="103"/>
      <c r="F18" s="156">
        <v>32301886.699999999</v>
      </c>
      <c r="G18" s="103"/>
      <c r="H18" s="103"/>
    </row>
    <row r="19" spans="1:8" ht="16.5" customHeight="1" x14ac:dyDescent="0.25">
      <c r="A19" s="102"/>
      <c r="B19" s="87"/>
      <c r="C19" s="87"/>
      <c r="D19" s="87"/>
      <c r="E19" s="87"/>
      <c r="F19" s="87"/>
      <c r="G19" s="87"/>
      <c r="H19" s="87"/>
    </row>
    <row r="20" spans="1:8" ht="14.45" customHeight="1" x14ac:dyDescent="0.25">
      <c r="A20" s="8" t="s">
        <v>141</v>
      </c>
      <c r="B20" s="4">
        <f t="shared" ref="B20:H20" si="3">B8+B18</f>
        <v>36705478.990000002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155">
        <f t="shared" si="3"/>
        <v>32301886.699999999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2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4" t="s">
        <v>143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4" t="s">
        <v>144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4" t="s">
        <v>145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4" t="s">
        <v>147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4" t="s">
        <v>148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4" t="s">
        <v>149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150</v>
      </c>
      <c r="B31" s="53"/>
      <c r="C31" s="53"/>
      <c r="D31" s="53"/>
      <c r="E31" s="53"/>
      <c r="F31" s="53"/>
      <c r="G31" s="53"/>
      <c r="H31" s="53"/>
    </row>
    <row r="32" spans="1:8" x14ac:dyDescent="0.25">
      <c r="A32" s="60"/>
    </row>
    <row r="33" spans="1:8" ht="14.45" customHeight="1" x14ac:dyDescent="0.25">
      <c r="A33" s="197" t="s">
        <v>151</v>
      </c>
      <c r="B33" s="197"/>
      <c r="C33" s="197"/>
      <c r="D33" s="197"/>
      <c r="E33" s="197"/>
      <c r="F33" s="197"/>
      <c r="G33" s="197"/>
      <c r="H33" s="197"/>
    </row>
    <row r="34" spans="1:8" ht="14.45" customHeight="1" x14ac:dyDescent="0.25">
      <c r="A34" s="197"/>
      <c r="B34" s="197"/>
      <c r="C34" s="197"/>
      <c r="D34" s="197"/>
      <c r="E34" s="197"/>
      <c r="F34" s="197"/>
      <c r="G34" s="197"/>
      <c r="H34" s="197"/>
    </row>
    <row r="35" spans="1:8" ht="14.45" customHeight="1" x14ac:dyDescent="0.25">
      <c r="A35" s="197"/>
      <c r="B35" s="197"/>
      <c r="C35" s="197"/>
      <c r="D35" s="197"/>
      <c r="E35" s="197"/>
      <c r="F35" s="197"/>
      <c r="G35" s="197"/>
      <c r="H35" s="197"/>
    </row>
    <row r="36" spans="1:8" ht="14.45" customHeight="1" x14ac:dyDescent="0.25">
      <c r="A36" s="197"/>
      <c r="B36" s="197"/>
      <c r="C36" s="197"/>
      <c r="D36" s="197"/>
      <c r="E36" s="197"/>
      <c r="F36" s="197"/>
      <c r="G36" s="197"/>
      <c r="H36" s="197"/>
    </row>
    <row r="37" spans="1:8" ht="14.45" customHeight="1" x14ac:dyDescent="0.25">
      <c r="A37" s="197"/>
      <c r="B37" s="197"/>
      <c r="C37" s="197"/>
      <c r="D37" s="197"/>
      <c r="E37" s="197"/>
      <c r="F37" s="197"/>
      <c r="G37" s="197"/>
      <c r="H37" s="197"/>
    </row>
    <row r="38" spans="1:8" x14ac:dyDescent="0.25">
      <c r="A38" s="60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4" t="s">
        <v>159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4" t="s">
        <v>160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4" t="s">
        <v>161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150</v>
      </c>
      <c r="B45" s="53"/>
      <c r="C45" s="53"/>
      <c r="D45" s="53"/>
      <c r="E45" s="53"/>
      <c r="F45" s="5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K35" sqref="K35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94" t="s">
        <v>162</v>
      </c>
      <c r="B1" s="195"/>
      <c r="C1" s="195"/>
      <c r="D1" s="195"/>
      <c r="E1" s="195"/>
      <c r="F1" s="195"/>
      <c r="G1" s="195"/>
      <c r="H1" s="195"/>
      <c r="I1" s="195"/>
      <c r="J1" s="195"/>
      <c r="K1" s="196"/>
    </row>
    <row r="2" spans="1:11" x14ac:dyDescent="0.25">
      <c r="A2" s="105" t="str">
        <f>'Formato 1'!A2</f>
        <v>SISTEMA DE AGUA POTABLE Y ALCANTARILLADO MUNICIPAL DE VALLE DE SANTIAGO</v>
      </c>
      <c r="B2" s="106"/>
      <c r="C2" s="106"/>
      <c r="D2" s="106"/>
      <c r="E2" s="106"/>
      <c r="F2" s="106"/>
      <c r="G2" s="106"/>
      <c r="H2" s="106"/>
      <c r="I2" s="106"/>
      <c r="J2" s="106"/>
      <c r="K2" s="107"/>
    </row>
    <row r="3" spans="1:11" x14ac:dyDescent="0.25">
      <c r="A3" s="108" t="s">
        <v>163</v>
      </c>
      <c r="B3" s="109"/>
      <c r="C3" s="109"/>
      <c r="D3" s="109"/>
      <c r="E3" s="109"/>
      <c r="F3" s="109"/>
      <c r="G3" s="109"/>
      <c r="H3" s="109"/>
      <c r="I3" s="109"/>
      <c r="J3" s="109"/>
      <c r="K3" s="110"/>
    </row>
    <row r="4" spans="1:11" x14ac:dyDescent="0.25">
      <c r="A4" s="108" t="s">
        <v>164</v>
      </c>
      <c r="B4" s="109"/>
      <c r="C4" s="109"/>
      <c r="D4" s="109"/>
      <c r="E4" s="109"/>
      <c r="F4" s="109"/>
      <c r="G4" s="109"/>
      <c r="H4" s="109"/>
      <c r="I4" s="109"/>
      <c r="J4" s="109"/>
      <c r="K4" s="110"/>
    </row>
    <row r="5" spans="1:11" x14ac:dyDescent="0.25">
      <c r="A5" s="108" t="s">
        <v>3</v>
      </c>
      <c r="B5" s="109"/>
      <c r="C5" s="109"/>
      <c r="D5" s="109"/>
      <c r="E5" s="109"/>
      <c r="F5" s="109"/>
      <c r="G5" s="109"/>
      <c r="H5" s="109"/>
      <c r="I5" s="109"/>
      <c r="J5" s="109"/>
      <c r="K5" s="110"/>
    </row>
    <row r="6" spans="1:11" ht="41.45" customHeight="1" x14ac:dyDescent="0.25">
      <c r="A6" s="7" t="s">
        <v>165</v>
      </c>
      <c r="B6" s="7" t="s">
        <v>166</v>
      </c>
      <c r="C6" s="7" t="s">
        <v>167</v>
      </c>
      <c r="D6" s="7" t="s">
        <v>168</v>
      </c>
      <c r="E6" s="7" t="s">
        <v>169</v>
      </c>
      <c r="F6" s="7" t="s">
        <v>170</v>
      </c>
      <c r="G6" s="7" t="s">
        <v>171</v>
      </c>
      <c r="H6" s="7" t="s">
        <v>172</v>
      </c>
      <c r="I6" s="1" t="s">
        <v>173</v>
      </c>
      <c r="J6" s="1" t="s">
        <v>174</v>
      </c>
      <c r="K6" s="1" t="s">
        <v>175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176</v>
      </c>
      <c r="B8" s="94"/>
      <c r="C8" s="94"/>
      <c r="D8" s="94"/>
      <c r="E8" s="4">
        <f>SUM(E9:E12)</f>
        <v>0</v>
      </c>
      <c r="F8" s="94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5" t="s">
        <v>177</v>
      </c>
      <c r="B9" s="96"/>
      <c r="C9" s="96"/>
      <c r="D9" s="96"/>
      <c r="E9" s="46">
        <v>0</v>
      </c>
      <c r="F9" s="59"/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A10" s="95" t="s">
        <v>178</v>
      </c>
      <c r="B10" s="96"/>
      <c r="C10" s="96"/>
      <c r="D10" s="96"/>
      <c r="E10" s="46">
        <v>0</v>
      </c>
      <c r="F10" s="59"/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A11" s="95" t="s">
        <v>179</v>
      </c>
      <c r="B11" s="96"/>
      <c r="C11" s="96"/>
      <c r="D11" s="96"/>
      <c r="E11" s="46">
        <v>0</v>
      </c>
      <c r="F11" s="59"/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A12" s="95" t="s">
        <v>180</v>
      </c>
      <c r="B12" s="96"/>
      <c r="C12" s="96"/>
      <c r="D12" s="96"/>
      <c r="E12" s="46">
        <v>0</v>
      </c>
      <c r="F12" s="59"/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A13" s="135" t="s">
        <v>150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181</v>
      </c>
      <c r="B14" s="94"/>
      <c r="C14" s="94"/>
      <c r="D14" s="94"/>
      <c r="E14" s="4">
        <f>SUM(E15:E18)</f>
        <v>0</v>
      </c>
      <c r="F14" s="94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5" t="s">
        <v>182</v>
      </c>
      <c r="B15" s="96"/>
      <c r="C15" s="96"/>
      <c r="D15" s="96"/>
      <c r="E15" s="46">
        <v>0</v>
      </c>
      <c r="F15" s="59"/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A16" s="95" t="s">
        <v>183</v>
      </c>
      <c r="B16" s="96"/>
      <c r="C16" s="96"/>
      <c r="D16" s="96"/>
      <c r="E16" s="46">
        <v>0</v>
      </c>
      <c r="F16" s="59"/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A17" s="95" t="s">
        <v>184</v>
      </c>
      <c r="B17" s="96"/>
      <c r="C17" s="96"/>
      <c r="D17" s="96"/>
      <c r="E17" s="46">
        <v>0</v>
      </c>
      <c r="F17" s="59"/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A18" s="95" t="s">
        <v>185</v>
      </c>
      <c r="B18" s="96"/>
      <c r="C18" s="96"/>
      <c r="D18" s="96"/>
      <c r="E18" s="46">
        <v>0</v>
      </c>
      <c r="F18" s="59"/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A19" s="135" t="s">
        <v>150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186</v>
      </c>
      <c r="B20" s="94"/>
      <c r="C20" s="94"/>
      <c r="D20" s="94"/>
      <c r="E20" s="4">
        <f>SUM(E8,E14)</f>
        <v>0</v>
      </c>
      <c r="F20" s="94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28" zoomScale="75" zoomScaleNormal="75" workbookViewId="0">
      <selection activeCell="A47" sqref="A47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94" t="s">
        <v>187</v>
      </c>
      <c r="B1" s="195"/>
      <c r="C1" s="195"/>
      <c r="D1" s="196"/>
    </row>
    <row r="2" spans="1:4" x14ac:dyDescent="0.25">
      <c r="A2" s="105" t="str">
        <f>'Formato 1'!A2</f>
        <v>SISTEMA DE AGUA POTABLE Y ALCANTARILLADO MUNICIPAL DE VALLE DE SANTIAGO</v>
      </c>
      <c r="B2" s="106"/>
      <c r="C2" s="106"/>
      <c r="D2" s="107"/>
    </row>
    <row r="3" spans="1:4" x14ac:dyDescent="0.25">
      <c r="A3" s="108" t="s">
        <v>188</v>
      </c>
      <c r="B3" s="109"/>
      <c r="C3" s="109"/>
      <c r="D3" s="110"/>
    </row>
    <row r="4" spans="1:4" x14ac:dyDescent="0.25">
      <c r="A4" s="108" t="str">
        <f>'Formato 3'!A4</f>
        <v>Del 1 de Enero al 31 de Marzo de 2025 (b)</v>
      </c>
      <c r="B4" s="109"/>
      <c r="C4" s="109"/>
      <c r="D4" s="110"/>
    </row>
    <row r="5" spans="1:4" x14ac:dyDescent="0.25">
      <c r="A5" s="111" t="s">
        <v>3</v>
      </c>
      <c r="B5" s="112"/>
      <c r="C5" s="112"/>
      <c r="D5" s="113"/>
    </row>
    <row r="6" spans="1:4" ht="15" customHeight="1" x14ac:dyDescent="0.25"/>
    <row r="7" spans="1:4" ht="30" x14ac:dyDescent="0.25">
      <c r="A7" s="13" t="s">
        <v>7</v>
      </c>
      <c r="B7" s="7" t="s">
        <v>189</v>
      </c>
      <c r="C7" s="7" t="s">
        <v>190</v>
      </c>
      <c r="D7" s="7" t="s">
        <v>191</v>
      </c>
    </row>
    <row r="8" spans="1:4" x14ac:dyDescent="0.25">
      <c r="A8" s="3" t="s">
        <v>192</v>
      </c>
      <c r="B8" s="157">
        <f>SUM(B9:B11)</f>
        <v>76375748.079999998</v>
      </c>
      <c r="C8" s="157">
        <f>SUM(C9:C11)</f>
        <v>23836854.280000001</v>
      </c>
      <c r="D8" s="157">
        <f>SUM(D9:D11)</f>
        <v>17929377.91</v>
      </c>
    </row>
    <row r="9" spans="1:4" x14ac:dyDescent="0.25">
      <c r="A9" s="57" t="s">
        <v>193</v>
      </c>
      <c r="B9" s="162">
        <v>76375748.079999998</v>
      </c>
      <c r="C9" s="162">
        <v>23836854.280000001</v>
      </c>
      <c r="D9" s="162">
        <v>17929377.91</v>
      </c>
    </row>
    <row r="10" spans="1:4" x14ac:dyDescent="0.25">
      <c r="A10" s="57" t="s">
        <v>194</v>
      </c>
      <c r="B10" s="162">
        <v>0</v>
      </c>
      <c r="C10" s="162">
        <v>0</v>
      </c>
      <c r="D10" s="162">
        <v>0</v>
      </c>
    </row>
    <row r="11" spans="1:4" x14ac:dyDescent="0.25">
      <c r="A11" s="57" t="s">
        <v>195</v>
      </c>
      <c r="B11" s="158">
        <v>0</v>
      </c>
      <c r="C11" s="158">
        <v>0</v>
      </c>
      <c r="D11" s="158">
        <v>0</v>
      </c>
    </row>
    <row r="12" spans="1:4" x14ac:dyDescent="0.25">
      <c r="A12" s="45"/>
      <c r="B12" s="159"/>
      <c r="C12" s="159"/>
      <c r="D12" s="159"/>
    </row>
    <row r="13" spans="1:4" x14ac:dyDescent="0.25">
      <c r="A13" s="3" t="s">
        <v>196</v>
      </c>
      <c r="B13" s="157">
        <f>SUM(B14:B15)</f>
        <v>76375748.079999998</v>
      </c>
      <c r="C13" s="157">
        <v>12664210.279999999</v>
      </c>
      <c r="D13" s="157">
        <f>SUM(D14:D15)</f>
        <v>12664210.279999999</v>
      </c>
    </row>
    <row r="14" spans="1:4" x14ac:dyDescent="0.25">
      <c r="A14" s="57" t="s">
        <v>197</v>
      </c>
      <c r="B14" s="162">
        <v>76375748.079999998</v>
      </c>
      <c r="C14" s="162">
        <v>12664210.279999999</v>
      </c>
      <c r="D14" s="162">
        <v>12664210.279999999</v>
      </c>
    </row>
    <row r="15" spans="1:4" x14ac:dyDescent="0.25">
      <c r="A15" s="57" t="s">
        <v>198</v>
      </c>
      <c r="B15" s="162">
        <v>0</v>
      </c>
      <c r="C15" s="162">
        <v>0</v>
      </c>
      <c r="D15" s="162">
        <v>0</v>
      </c>
    </row>
    <row r="16" spans="1:4" x14ac:dyDescent="0.25">
      <c r="A16" s="45"/>
      <c r="B16" s="159"/>
      <c r="C16" s="159"/>
      <c r="D16" s="159"/>
    </row>
    <row r="17" spans="1:4" x14ac:dyDescent="0.25">
      <c r="A17" s="3" t="s">
        <v>199</v>
      </c>
      <c r="B17" s="160">
        <v>0</v>
      </c>
      <c r="C17" s="157">
        <f>C18+C19</f>
        <v>0</v>
      </c>
      <c r="D17" s="157">
        <f>D18+D19</f>
        <v>0</v>
      </c>
    </row>
    <row r="18" spans="1:4" x14ac:dyDescent="0.25">
      <c r="A18" s="57" t="s">
        <v>200</v>
      </c>
      <c r="B18" s="161">
        <v>0</v>
      </c>
      <c r="C18" s="162">
        <v>0</v>
      </c>
      <c r="D18" s="162">
        <v>0</v>
      </c>
    </row>
    <row r="19" spans="1:4" x14ac:dyDescent="0.25">
      <c r="A19" s="57" t="s">
        <v>201</v>
      </c>
      <c r="B19" s="161">
        <v>0</v>
      </c>
      <c r="C19" s="162">
        <v>0</v>
      </c>
      <c r="D19" s="162">
        <v>0</v>
      </c>
    </row>
    <row r="20" spans="1:4" x14ac:dyDescent="0.25">
      <c r="A20" s="45"/>
      <c r="B20" s="159"/>
      <c r="C20" s="159"/>
      <c r="D20" s="159"/>
    </row>
    <row r="21" spans="1:4" x14ac:dyDescent="0.25">
      <c r="A21" s="3" t="s">
        <v>202</v>
      </c>
      <c r="B21" s="157">
        <v>0</v>
      </c>
      <c r="C21" s="157">
        <f>C8-C13+C17</f>
        <v>11172644.000000002</v>
      </c>
      <c r="D21" s="157">
        <f>D8-D13+D17</f>
        <v>5265167.6300000008</v>
      </c>
    </row>
    <row r="22" spans="1:4" x14ac:dyDescent="0.25">
      <c r="A22" s="3"/>
      <c r="B22" s="159"/>
      <c r="C22" s="159"/>
      <c r="D22" s="159"/>
    </row>
    <row r="23" spans="1:4" x14ac:dyDescent="0.25">
      <c r="A23" s="3" t="s">
        <v>203</v>
      </c>
      <c r="B23" s="157">
        <v>0</v>
      </c>
      <c r="C23" s="157">
        <f>C21-C11</f>
        <v>11172644.000000002</v>
      </c>
      <c r="D23" s="157">
        <f>D21-D11</f>
        <v>5265167.6300000008</v>
      </c>
    </row>
    <row r="24" spans="1:4" x14ac:dyDescent="0.25">
      <c r="A24" s="3"/>
      <c r="B24" s="163"/>
      <c r="C24" s="163"/>
      <c r="D24" s="163"/>
    </row>
    <row r="25" spans="1:4" x14ac:dyDescent="0.25">
      <c r="A25" s="17" t="s">
        <v>204</v>
      </c>
      <c r="B25" s="157">
        <v>0</v>
      </c>
      <c r="C25" s="157">
        <f>C23-C17</f>
        <v>11172644.000000002</v>
      </c>
      <c r="D25" s="157">
        <f>D23-D17</f>
        <v>5265167.6300000008</v>
      </c>
    </row>
    <row r="26" spans="1:4" x14ac:dyDescent="0.25">
      <c r="A26" s="18"/>
      <c r="B26" s="81"/>
      <c r="C26" s="81"/>
      <c r="D26" s="81"/>
    </row>
    <row r="27" spans="1:4" x14ac:dyDescent="0.25">
      <c r="A27" s="60"/>
    </row>
    <row r="28" spans="1:4" x14ac:dyDescent="0.25">
      <c r="A28" s="13" t="s">
        <v>205</v>
      </c>
      <c r="B28" s="7" t="s">
        <v>206</v>
      </c>
      <c r="C28" s="7" t="s">
        <v>190</v>
      </c>
      <c r="D28" s="7" t="s">
        <v>207</v>
      </c>
    </row>
    <row r="29" spans="1:4" x14ac:dyDescent="0.25">
      <c r="A29" s="3" t="s">
        <v>208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7" t="s">
        <v>209</v>
      </c>
      <c r="B30" s="46">
        <v>0</v>
      </c>
      <c r="C30" s="46">
        <v>0</v>
      </c>
      <c r="D30" s="46">
        <v>0</v>
      </c>
    </row>
    <row r="31" spans="1:4" x14ac:dyDescent="0.25">
      <c r="A31" s="57" t="s">
        <v>210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211</v>
      </c>
      <c r="B33" s="4">
        <f>B25+B29</f>
        <v>0</v>
      </c>
      <c r="C33" s="4">
        <f>C25+C29</f>
        <v>11172644.000000002</v>
      </c>
      <c r="D33" s="4">
        <f>D25+D29</f>
        <v>5265167.6300000008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3" t="s">
        <v>205</v>
      </c>
      <c r="B36" s="7" t="s">
        <v>212</v>
      </c>
      <c r="C36" s="7" t="s">
        <v>190</v>
      </c>
      <c r="D36" s="7" t="s">
        <v>191</v>
      </c>
    </row>
    <row r="37" spans="1:4" ht="14.45" customHeight="1" x14ac:dyDescent="0.25">
      <c r="A37" s="3" t="s">
        <v>213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214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215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216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7" t="s">
        <v>217</v>
      </c>
      <c r="B41" s="46">
        <v>0</v>
      </c>
      <c r="C41" s="46">
        <v>0</v>
      </c>
      <c r="D41" s="46">
        <v>0</v>
      </c>
    </row>
    <row r="42" spans="1:4" x14ac:dyDescent="0.25">
      <c r="A42" s="57" t="s">
        <v>218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219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19"/>
      <c r="B45" s="55"/>
      <c r="C45" s="55"/>
      <c r="D45" s="55"/>
    </row>
    <row r="47" spans="1:4" ht="30" x14ac:dyDescent="0.25">
      <c r="A47" s="13" t="s">
        <v>205</v>
      </c>
      <c r="B47" s="7" t="s">
        <v>212</v>
      </c>
      <c r="C47" s="7" t="s">
        <v>190</v>
      </c>
      <c r="D47" s="7" t="s">
        <v>191</v>
      </c>
    </row>
    <row r="48" spans="1:4" x14ac:dyDescent="0.25">
      <c r="A48" s="90" t="s">
        <v>220</v>
      </c>
      <c r="B48" s="91">
        <f>B9</f>
        <v>76375748.079999998</v>
      </c>
      <c r="C48" s="91">
        <f>C9</f>
        <v>23836854.280000001</v>
      </c>
      <c r="D48" s="91">
        <f>D9</f>
        <v>17929377.91</v>
      </c>
    </row>
    <row r="49" spans="1:4" x14ac:dyDescent="0.25">
      <c r="A49" s="20" t="s">
        <v>221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2" t="s">
        <v>214</v>
      </c>
      <c r="B50" s="46">
        <v>0</v>
      </c>
      <c r="C50" s="46">
        <v>0</v>
      </c>
      <c r="D50" s="46">
        <v>0</v>
      </c>
    </row>
    <row r="51" spans="1:4" x14ac:dyDescent="0.25">
      <c r="A51" s="92" t="s">
        <v>217</v>
      </c>
      <c r="B51" s="46">
        <v>0</v>
      </c>
      <c r="C51" s="46">
        <v>0</v>
      </c>
      <c r="D51" s="46">
        <v>0</v>
      </c>
    </row>
    <row r="52" spans="1:4" x14ac:dyDescent="0.25">
      <c r="A52" s="44"/>
      <c r="B52" s="48"/>
      <c r="C52" s="48"/>
      <c r="D52" s="48"/>
    </row>
    <row r="53" spans="1:4" x14ac:dyDescent="0.25">
      <c r="A53" s="57" t="s">
        <v>197</v>
      </c>
      <c r="B53" s="46">
        <f>B14</f>
        <v>76375748.079999998</v>
      </c>
      <c r="C53" s="46">
        <f>C14</f>
        <v>12664210.279999999</v>
      </c>
      <c r="D53" s="46">
        <f>D14</f>
        <v>12664210.279999999</v>
      </c>
    </row>
    <row r="54" spans="1:4" x14ac:dyDescent="0.25">
      <c r="A54" s="44"/>
      <c r="B54" s="48"/>
      <c r="C54" s="48"/>
      <c r="D54" s="48"/>
    </row>
    <row r="55" spans="1:4" x14ac:dyDescent="0.25">
      <c r="A55" s="57" t="s">
        <v>200</v>
      </c>
      <c r="B55" s="21">
        <v>0</v>
      </c>
      <c r="C55" s="46">
        <f>C18</f>
        <v>0</v>
      </c>
      <c r="D55" s="46">
        <f>D18</f>
        <v>0</v>
      </c>
    </row>
    <row r="56" spans="1:4" x14ac:dyDescent="0.25">
      <c r="A56" s="44"/>
      <c r="B56" s="48"/>
      <c r="C56" s="48"/>
      <c r="D56" s="48"/>
    </row>
    <row r="57" spans="1:4" x14ac:dyDescent="0.25">
      <c r="A57" s="17" t="s">
        <v>222</v>
      </c>
      <c r="B57" s="4">
        <f>B48+B49-B53+B55</f>
        <v>0</v>
      </c>
      <c r="C57" s="4">
        <f>C48+C49-C53+C55</f>
        <v>11172644.000000002</v>
      </c>
      <c r="D57" s="4">
        <f>D48+D49-D53+D55</f>
        <v>5265167.6300000008</v>
      </c>
    </row>
    <row r="58" spans="1:4" x14ac:dyDescent="0.25">
      <c r="A58" s="22"/>
      <c r="B58" s="23"/>
      <c r="C58" s="23"/>
      <c r="D58" s="23"/>
    </row>
    <row r="59" spans="1:4" x14ac:dyDescent="0.25">
      <c r="A59" s="17" t="s">
        <v>223</v>
      </c>
      <c r="B59" s="4">
        <f>B57-B49</f>
        <v>0</v>
      </c>
      <c r="C59" s="4">
        <f>C57-C49</f>
        <v>11172644.000000002</v>
      </c>
      <c r="D59" s="4">
        <f>D57-D49</f>
        <v>5265167.6300000008</v>
      </c>
    </row>
    <row r="60" spans="1:4" x14ac:dyDescent="0.25">
      <c r="A60" s="54"/>
      <c r="B60" s="55"/>
      <c r="C60" s="55"/>
      <c r="D60" s="55"/>
    </row>
    <row r="62" spans="1:4" ht="30" x14ac:dyDescent="0.25">
      <c r="A62" s="13" t="s">
        <v>205</v>
      </c>
      <c r="B62" s="7" t="s">
        <v>212</v>
      </c>
      <c r="C62" s="7" t="s">
        <v>190</v>
      </c>
      <c r="D62" s="7" t="s">
        <v>191</v>
      </c>
    </row>
    <row r="63" spans="1:4" x14ac:dyDescent="0.25">
      <c r="A63" s="90" t="s">
        <v>194</v>
      </c>
      <c r="B63" s="93">
        <f>B10</f>
        <v>0</v>
      </c>
      <c r="C63" s="93">
        <f>C10</f>
        <v>0</v>
      </c>
      <c r="D63" s="93">
        <f>D10</f>
        <v>0</v>
      </c>
    </row>
    <row r="64" spans="1:4" ht="30" x14ac:dyDescent="0.25">
      <c r="A64" s="20" t="s">
        <v>224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2" t="s">
        <v>215</v>
      </c>
      <c r="B65" s="89">
        <v>0</v>
      </c>
      <c r="C65" s="89">
        <v>0</v>
      </c>
      <c r="D65" s="89">
        <v>0</v>
      </c>
    </row>
    <row r="66" spans="1:4" x14ac:dyDescent="0.25">
      <c r="A66" s="92" t="s">
        <v>218</v>
      </c>
      <c r="B66" s="89">
        <v>0</v>
      </c>
      <c r="C66" s="89">
        <v>0</v>
      </c>
      <c r="D66" s="89">
        <v>0</v>
      </c>
    </row>
    <row r="67" spans="1:4" x14ac:dyDescent="0.25">
      <c r="A67" s="44"/>
      <c r="B67" s="87"/>
      <c r="C67" s="87"/>
      <c r="D67" s="87"/>
    </row>
    <row r="68" spans="1:4" x14ac:dyDescent="0.25">
      <c r="A68" s="57" t="s">
        <v>225</v>
      </c>
      <c r="B68" s="89">
        <f>B15</f>
        <v>0</v>
      </c>
      <c r="C68" s="89">
        <f>C15</f>
        <v>0</v>
      </c>
      <c r="D68" s="89">
        <f>D15</f>
        <v>0</v>
      </c>
    </row>
    <row r="69" spans="1:4" x14ac:dyDescent="0.25">
      <c r="A69" s="44"/>
      <c r="B69" s="87"/>
      <c r="C69" s="87"/>
      <c r="D69" s="87"/>
    </row>
    <row r="70" spans="1:4" x14ac:dyDescent="0.25">
      <c r="A70" s="57" t="s">
        <v>201</v>
      </c>
      <c r="B70" s="15">
        <v>0</v>
      </c>
      <c r="C70" s="89">
        <f>C19</f>
        <v>0</v>
      </c>
      <c r="D70" s="89">
        <f>D19</f>
        <v>0</v>
      </c>
    </row>
    <row r="71" spans="1:4" x14ac:dyDescent="0.25">
      <c r="A71" s="44"/>
      <c r="B71" s="87"/>
      <c r="C71" s="87"/>
      <c r="D71" s="87"/>
    </row>
    <row r="72" spans="1:4" x14ac:dyDescent="0.25">
      <c r="A72" s="17" t="s">
        <v>226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4"/>
      <c r="B73" s="87"/>
      <c r="C73" s="87"/>
      <c r="D73" s="87"/>
    </row>
    <row r="74" spans="1:4" x14ac:dyDescent="0.25">
      <c r="A74" s="17" t="s">
        <v>227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4"/>
      <c r="B75" s="81"/>
      <c r="C75" s="81"/>
      <c r="D75" s="81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9:D33 B37:D44 B48:D59 B63:D74 B8:D2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13" zoomScale="75" zoomScaleNormal="75" workbookViewId="0">
      <selection activeCell="F50" sqref="F49:F50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94" t="s">
        <v>228</v>
      </c>
      <c r="B1" s="195"/>
      <c r="C1" s="195"/>
      <c r="D1" s="195"/>
      <c r="E1" s="195"/>
      <c r="F1" s="195"/>
      <c r="G1" s="196"/>
    </row>
    <row r="2" spans="1:7" x14ac:dyDescent="0.25">
      <c r="A2" s="105" t="str">
        <f>'Formato 1'!A2</f>
        <v>SISTEMA DE AGUA POTABLE Y ALCANTARILLADO MUNICIPAL DE VALLE DE SANTIAGO</v>
      </c>
      <c r="B2" s="106"/>
      <c r="C2" s="106"/>
      <c r="D2" s="106"/>
      <c r="E2" s="106"/>
      <c r="F2" s="106"/>
      <c r="G2" s="107"/>
    </row>
    <row r="3" spans="1:7" x14ac:dyDescent="0.25">
      <c r="A3" s="108" t="s">
        <v>229</v>
      </c>
      <c r="B3" s="109"/>
      <c r="C3" s="109"/>
      <c r="D3" s="109"/>
      <c r="E3" s="109"/>
      <c r="F3" s="109"/>
      <c r="G3" s="110"/>
    </row>
    <row r="4" spans="1:7" x14ac:dyDescent="0.25">
      <c r="A4" s="108" t="str">
        <f>'Formato 3'!A4</f>
        <v>Del 1 de Enero al 31 de Marzo de 2025 (b)</v>
      </c>
      <c r="B4" s="109"/>
      <c r="C4" s="109"/>
      <c r="D4" s="109"/>
      <c r="E4" s="109"/>
      <c r="F4" s="109"/>
      <c r="G4" s="110"/>
    </row>
    <row r="5" spans="1:7" x14ac:dyDescent="0.25">
      <c r="A5" s="111" t="s">
        <v>3</v>
      </c>
      <c r="B5" s="112"/>
      <c r="C5" s="112"/>
      <c r="D5" s="112"/>
      <c r="E5" s="112"/>
      <c r="F5" s="112"/>
      <c r="G5" s="113"/>
    </row>
    <row r="6" spans="1:7" x14ac:dyDescent="0.25">
      <c r="A6" s="198" t="s">
        <v>230</v>
      </c>
      <c r="B6" s="200" t="s">
        <v>231</v>
      </c>
      <c r="C6" s="200"/>
      <c r="D6" s="200"/>
      <c r="E6" s="200"/>
      <c r="F6" s="200"/>
      <c r="G6" s="200" t="s">
        <v>232</v>
      </c>
    </row>
    <row r="7" spans="1:7" ht="30" x14ac:dyDescent="0.25">
      <c r="A7" s="199"/>
      <c r="B7" s="24" t="s">
        <v>233</v>
      </c>
      <c r="C7" s="7" t="s">
        <v>234</v>
      </c>
      <c r="D7" s="24" t="s">
        <v>235</v>
      </c>
      <c r="E7" s="24" t="s">
        <v>190</v>
      </c>
      <c r="F7" s="24" t="s">
        <v>236</v>
      </c>
      <c r="G7" s="200"/>
    </row>
    <row r="8" spans="1:7" x14ac:dyDescent="0.25">
      <c r="A8" s="25" t="s">
        <v>237</v>
      </c>
      <c r="B8" s="87"/>
      <c r="C8" s="87"/>
      <c r="D8" s="87"/>
      <c r="E8" s="87"/>
      <c r="F8" s="87"/>
      <c r="G8" s="87"/>
    </row>
    <row r="9" spans="1:7" x14ac:dyDescent="0.25">
      <c r="A9" s="57" t="s">
        <v>238</v>
      </c>
      <c r="B9" s="169">
        <v>0</v>
      </c>
      <c r="C9" s="169">
        <v>0</v>
      </c>
      <c r="D9" s="164">
        <v>0</v>
      </c>
      <c r="E9" s="169">
        <v>0</v>
      </c>
      <c r="F9" s="169">
        <v>0</v>
      </c>
      <c r="G9" s="164">
        <v>0</v>
      </c>
    </row>
    <row r="10" spans="1:7" x14ac:dyDescent="0.25">
      <c r="A10" s="57" t="s">
        <v>239</v>
      </c>
      <c r="B10" s="169">
        <v>0</v>
      </c>
      <c r="C10" s="169">
        <v>0</v>
      </c>
      <c r="D10" s="164">
        <v>0</v>
      </c>
      <c r="E10" s="169">
        <v>0</v>
      </c>
      <c r="F10" s="169">
        <v>0</v>
      </c>
      <c r="G10" s="164">
        <v>0</v>
      </c>
    </row>
    <row r="11" spans="1:7" x14ac:dyDescent="0.25">
      <c r="A11" s="57" t="s">
        <v>240</v>
      </c>
      <c r="B11" s="169">
        <v>0</v>
      </c>
      <c r="C11" s="169">
        <v>0</v>
      </c>
      <c r="D11" s="164">
        <v>0</v>
      </c>
      <c r="E11" s="169">
        <v>0</v>
      </c>
      <c r="F11" s="169">
        <v>0</v>
      </c>
      <c r="G11" s="164">
        <v>0</v>
      </c>
    </row>
    <row r="12" spans="1:7" x14ac:dyDescent="0.25">
      <c r="A12" s="57" t="s">
        <v>241</v>
      </c>
      <c r="B12" s="169">
        <v>0</v>
      </c>
      <c r="C12" s="169">
        <v>0</v>
      </c>
      <c r="D12" s="164">
        <v>0</v>
      </c>
      <c r="E12" s="169">
        <v>0</v>
      </c>
      <c r="F12" s="169">
        <v>0</v>
      </c>
      <c r="G12" s="164">
        <v>0</v>
      </c>
    </row>
    <row r="13" spans="1:7" x14ac:dyDescent="0.25">
      <c r="A13" s="57" t="s">
        <v>242</v>
      </c>
      <c r="B13" s="169">
        <v>0</v>
      </c>
      <c r="C13" s="169">
        <v>0</v>
      </c>
      <c r="D13" s="164">
        <v>0</v>
      </c>
      <c r="E13" s="169">
        <v>0</v>
      </c>
      <c r="F13" s="169">
        <v>0</v>
      </c>
      <c r="G13" s="164">
        <v>0</v>
      </c>
    </row>
    <row r="14" spans="1:7" x14ac:dyDescent="0.25">
      <c r="A14" s="57" t="s">
        <v>243</v>
      </c>
      <c r="B14" s="169">
        <v>0</v>
      </c>
      <c r="C14" s="169">
        <v>0</v>
      </c>
      <c r="D14" s="164">
        <v>0</v>
      </c>
      <c r="E14" s="169">
        <v>0</v>
      </c>
      <c r="F14" s="169">
        <v>0</v>
      </c>
      <c r="G14" s="164">
        <v>0</v>
      </c>
    </row>
    <row r="15" spans="1:7" x14ac:dyDescent="0.25">
      <c r="A15" s="57" t="s">
        <v>244</v>
      </c>
      <c r="B15" s="169">
        <v>76375748.079999998</v>
      </c>
      <c r="C15" s="169">
        <v>0</v>
      </c>
      <c r="D15" s="164">
        <f>B15+C15</f>
        <v>76375748.079999998</v>
      </c>
      <c r="E15" s="169">
        <v>23836854.280000001</v>
      </c>
      <c r="F15" s="169">
        <v>17929377.91</v>
      </c>
      <c r="G15" s="164">
        <f>F15-B15</f>
        <v>-58446370.170000002</v>
      </c>
    </row>
    <row r="16" spans="1:7" x14ac:dyDescent="0.25">
      <c r="A16" s="88" t="s">
        <v>245</v>
      </c>
      <c r="B16" s="164">
        <v>0</v>
      </c>
      <c r="C16" s="164">
        <v>0</v>
      </c>
      <c r="D16" s="164">
        <v>0</v>
      </c>
      <c r="E16" s="164">
        <v>0</v>
      </c>
      <c r="F16" s="164">
        <v>0</v>
      </c>
      <c r="G16" s="164">
        <v>0</v>
      </c>
    </row>
    <row r="17" spans="1:7" x14ac:dyDescent="0.25">
      <c r="A17" s="76" t="s">
        <v>246</v>
      </c>
      <c r="B17" s="169">
        <v>0</v>
      </c>
      <c r="C17" s="169">
        <v>0</v>
      </c>
      <c r="D17" s="164">
        <v>0</v>
      </c>
      <c r="E17" s="169">
        <v>0</v>
      </c>
      <c r="F17" s="169">
        <v>0</v>
      </c>
      <c r="G17" s="164">
        <v>0</v>
      </c>
    </row>
    <row r="18" spans="1:7" x14ac:dyDescent="0.25">
      <c r="A18" s="76" t="s">
        <v>247</v>
      </c>
      <c r="B18" s="169">
        <v>0</v>
      </c>
      <c r="C18" s="169">
        <v>0</v>
      </c>
      <c r="D18" s="164">
        <v>0</v>
      </c>
      <c r="E18" s="169">
        <v>0</v>
      </c>
      <c r="F18" s="169">
        <v>0</v>
      </c>
      <c r="G18" s="164">
        <v>0</v>
      </c>
    </row>
    <row r="19" spans="1:7" x14ac:dyDescent="0.25">
      <c r="A19" s="76" t="s">
        <v>248</v>
      </c>
      <c r="B19" s="169">
        <v>0</v>
      </c>
      <c r="C19" s="169">
        <v>0</v>
      </c>
      <c r="D19" s="164">
        <v>0</v>
      </c>
      <c r="E19" s="169">
        <v>0</v>
      </c>
      <c r="F19" s="169">
        <v>0</v>
      </c>
      <c r="G19" s="164">
        <v>0</v>
      </c>
    </row>
    <row r="20" spans="1:7" x14ac:dyDescent="0.25">
      <c r="A20" s="76" t="s">
        <v>249</v>
      </c>
      <c r="B20" s="164">
        <v>0</v>
      </c>
      <c r="C20" s="164">
        <v>0</v>
      </c>
      <c r="D20" s="164">
        <v>0</v>
      </c>
      <c r="E20" s="164">
        <v>0</v>
      </c>
      <c r="F20" s="164">
        <v>0</v>
      </c>
      <c r="G20" s="164">
        <v>0</v>
      </c>
    </row>
    <row r="21" spans="1:7" x14ac:dyDescent="0.25">
      <c r="A21" s="76" t="s">
        <v>250</v>
      </c>
      <c r="B21" s="164">
        <v>0</v>
      </c>
      <c r="C21" s="164">
        <v>0</v>
      </c>
      <c r="D21" s="164">
        <v>0</v>
      </c>
      <c r="E21" s="164">
        <v>0</v>
      </c>
      <c r="F21" s="164">
        <v>0</v>
      </c>
      <c r="G21" s="164">
        <v>0</v>
      </c>
    </row>
    <row r="22" spans="1:7" x14ac:dyDescent="0.25">
      <c r="A22" s="76" t="s">
        <v>251</v>
      </c>
      <c r="B22" s="169">
        <v>0</v>
      </c>
      <c r="C22" s="169">
        <v>0</v>
      </c>
      <c r="D22" s="164">
        <v>0</v>
      </c>
      <c r="E22" s="169">
        <v>0</v>
      </c>
      <c r="F22" s="169">
        <v>0</v>
      </c>
      <c r="G22" s="164">
        <v>0</v>
      </c>
    </row>
    <row r="23" spans="1:7" x14ac:dyDescent="0.25">
      <c r="A23" s="76" t="s">
        <v>252</v>
      </c>
      <c r="B23" s="164">
        <v>0</v>
      </c>
      <c r="C23" s="164">
        <v>0</v>
      </c>
      <c r="D23" s="164">
        <v>0</v>
      </c>
      <c r="E23" s="164">
        <v>0</v>
      </c>
      <c r="F23" s="164">
        <v>0</v>
      </c>
      <c r="G23" s="164">
        <v>0</v>
      </c>
    </row>
    <row r="24" spans="1:7" x14ac:dyDescent="0.25">
      <c r="A24" s="76" t="s">
        <v>253</v>
      </c>
      <c r="B24" s="164">
        <v>0</v>
      </c>
      <c r="C24" s="164">
        <v>0</v>
      </c>
      <c r="D24" s="164">
        <v>0</v>
      </c>
      <c r="E24" s="164">
        <v>0</v>
      </c>
      <c r="F24" s="164">
        <v>0</v>
      </c>
      <c r="G24" s="164">
        <v>0</v>
      </c>
    </row>
    <row r="25" spans="1:7" x14ac:dyDescent="0.25">
      <c r="A25" s="76" t="s">
        <v>254</v>
      </c>
      <c r="B25" s="169">
        <v>0</v>
      </c>
      <c r="C25" s="169">
        <v>0</v>
      </c>
      <c r="D25" s="164">
        <v>0</v>
      </c>
      <c r="E25" s="169">
        <v>0</v>
      </c>
      <c r="F25" s="169">
        <v>0</v>
      </c>
      <c r="G25" s="164">
        <v>0</v>
      </c>
    </row>
    <row r="26" spans="1:7" x14ac:dyDescent="0.25">
      <c r="A26" s="76" t="s">
        <v>255</v>
      </c>
      <c r="B26" s="169">
        <v>0</v>
      </c>
      <c r="C26" s="169">
        <v>0</v>
      </c>
      <c r="D26" s="164">
        <v>0</v>
      </c>
      <c r="E26" s="169">
        <v>0</v>
      </c>
      <c r="F26" s="169">
        <v>0</v>
      </c>
      <c r="G26" s="164">
        <v>0</v>
      </c>
    </row>
    <row r="27" spans="1:7" x14ac:dyDescent="0.25">
      <c r="A27" s="76" t="s">
        <v>256</v>
      </c>
      <c r="B27" s="169">
        <v>0</v>
      </c>
      <c r="C27" s="169">
        <v>0</v>
      </c>
      <c r="D27" s="164">
        <v>0</v>
      </c>
      <c r="E27" s="169">
        <v>0</v>
      </c>
      <c r="F27" s="169">
        <v>0</v>
      </c>
      <c r="G27" s="164">
        <v>0</v>
      </c>
    </row>
    <row r="28" spans="1:7" x14ac:dyDescent="0.25">
      <c r="A28" s="57" t="s">
        <v>257</v>
      </c>
      <c r="B28" s="164">
        <v>0</v>
      </c>
      <c r="C28" s="164">
        <v>0</v>
      </c>
      <c r="D28" s="164">
        <v>0</v>
      </c>
      <c r="E28" s="164">
        <v>0</v>
      </c>
      <c r="F28" s="164">
        <v>0</v>
      </c>
      <c r="G28" s="164">
        <v>0</v>
      </c>
    </row>
    <row r="29" spans="1:7" x14ac:dyDescent="0.25">
      <c r="A29" s="76" t="s">
        <v>258</v>
      </c>
      <c r="B29" s="169">
        <v>0</v>
      </c>
      <c r="C29" s="169">
        <v>0</v>
      </c>
      <c r="D29" s="164">
        <v>0</v>
      </c>
      <c r="E29" s="169">
        <v>0</v>
      </c>
      <c r="F29" s="169">
        <v>0</v>
      </c>
      <c r="G29" s="164">
        <v>0</v>
      </c>
    </row>
    <row r="30" spans="1:7" x14ac:dyDescent="0.25">
      <c r="A30" s="76" t="s">
        <v>259</v>
      </c>
      <c r="B30" s="169">
        <v>0</v>
      </c>
      <c r="C30" s="169">
        <v>0</v>
      </c>
      <c r="D30" s="164">
        <v>0</v>
      </c>
      <c r="E30" s="169">
        <v>0</v>
      </c>
      <c r="F30" s="169">
        <v>0</v>
      </c>
      <c r="G30" s="164">
        <v>0</v>
      </c>
    </row>
    <row r="31" spans="1:7" x14ac:dyDescent="0.25">
      <c r="A31" s="76" t="s">
        <v>260</v>
      </c>
      <c r="B31" s="169">
        <v>0</v>
      </c>
      <c r="C31" s="169">
        <v>0</v>
      </c>
      <c r="D31" s="164">
        <v>0</v>
      </c>
      <c r="E31" s="169">
        <v>0</v>
      </c>
      <c r="F31" s="169">
        <v>0</v>
      </c>
      <c r="G31" s="164">
        <v>0</v>
      </c>
    </row>
    <row r="32" spans="1:7" x14ac:dyDescent="0.25">
      <c r="A32" s="76" t="s">
        <v>261</v>
      </c>
      <c r="B32" s="164">
        <v>0</v>
      </c>
      <c r="C32" s="164">
        <v>0</v>
      </c>
      <c r="D32" s="164">
        <v>0</v>
      </c>
      <c r="E32" s="164">
        <v>0</v>
      </c>
      <c r="F32" s="164">
        <v>0</v>
      </c>
      <c r="G32" s="164">
        <v>0</v>
      </c>
    </row>
    <row r="33" spans="1:7" ht="14.45" customHeight="1" x14ac:dyDescent="0.25">
      <c r="A33" s="76" t="s">
        <v>262</v>
      </c>
      <c r="B33" s="169">
        <v>0</v>
      </c>
      <c r="C33" s="169">
        <v>0</v>
      </c>
      <c r="D33" s="164">
        <v>0</v>
      </c>
      <c r="E33" s="169">
        <v>0</v>
      </c>
      <c r="F33" s="169">
        <v>0</v>
      </c>
      <c r="G33" s="164">
        <v>0</v>
      </c>
    </row>
    <row r="34" spans="1:7" ht="14.45" customHeight="1" x14ac:dyDescent="0.25">
      <c r="A34" s="57" t="s">
        <v>263</v>
      </c>
      <c r="B34" s="169">
        <v>0</v>
      </c>
      <c r="C34" s="169">
        <v>0</v>
      </c>
      <c r="D34" s="164">
        <v>0</v>
      </c>
      <c r="E34" s="169">
        <v>0</v>
      </c>
      <c r="F34" s="169">
        <v>0</v>
      </c>
      <c r="G34" s="164">
        <v>0</v>
      </c>
    </row>
    <row r="35" spans="1:7" ht="14.45" customHeight="1" x14ac:dyDescent="0.25">
      <c r="A35" s="57" t="s">
        <v>264</v>
      </c>
      <c r="B35" s="164">
        <v>0</v>
      </c>
      <c r="C35" s="164">
        <v>0</v>
      </c>
      <c r="D35" s="164">
        <v>0</v>
      </c>
      <c r="E35" s="164">
        <v>0</v>
      </c>
      <c r="F35" s="164">
        <v>0</v>
      </c>
      <c r="G35" s="164">
        <v>0</v>
      </c>
    </row>
    <row r="36" spans="1:7" ht="14.45" customHeight="1" x14ac:dyDescent="0.25">
      <c r="A36" s="76" t="s">
        <v>265</v>
      </c>
      <c r="B36" s="169">
        <v>0</v>
      </c>
      <c r="C36" s="169">
        <v>0</v>
      </c>
      <c r="D36" s="164">
        <v>0</v>
      </c>
      <c r="E36" s="169">
        <v>0</v>
      </c>
      <c r="F36" s="169">
        <v>0</v>
      </c>
      <c r="G36" s="164">
        <v>0</v>
      </c>
    </row>
    <row r="37" spans="1:7" ht="14.45" customHeight="1" x14ac:dyDescent="0.25">
      <c r="A37" s="57" t="s">
        <v>266</v>
      </c>
      <c r="B37" s="164">
        <v>0</v>
      </c>
      <c r="C37" s="164">
        <v>0</v>
      </c>
      <c r="D37" s="164">
        <v>0</v>
      </c>
      <c r="E37" s="164">
        <v>0</v>
      </c>
      <c r="F37" s="164">
        <v>0</v>
      </c>
      <c r="G37" s="164">
        <v>0</v>
      </c>
    </row>
    <row r="38" spans="1:7" x14ac:dyDescent="0.25">
      <c r="A38" s="76" t="s">
        <v>267</v>
      </c>
      <c r="B38" s="164">
        <v>0</v>
      </c>
      <c r="C38" s="164">
        <v>0</v>
      </c>
      <c r="D38" s="164">
        <v>0</v>
      </c>
      <c r="E38" s="164">
        <v>0</v>
      </c>
      <c r="F38" s="164">
        <v>0</v>
      </c>
      <c r="G38" s="164">
        <v>0</v>
      </c>
    </row>
    <row r="39" spans="1:7" x14ac:dyDescent="0.25">
      <c r="A39" s="76" t="s">
        <v>268</v>
      </c>
      <c r="B39" s="164">
        <v>0</v>
      </c>
      <c r="C39" s="164">
        <v>0</v>
      </c>
      <c r="D39" s="164">
        <v>0</v>
      </c>
      <c r="E39" s="164">
        <v>0</v>
      </c>
      <c r="F39" s="164">
        <v>0</v>
      </c>
      <c r="G39" s="164">
        <v>0</v>
      </c>
    </row>
    <row r="40" spans="1:7" x14ac:dyDescent="0.25">
      <c r="A40" s="44"/>
      <c r="B40" s="164"/>
      <c r="C40" s="164"/>
      <c r="D40" s="164"/>
      <c r="E40" s="164"/>
      <c r="F40" s="164"/>
      <c r="G40" s="164"/>
    </row>
    <row r="41" spans="1:7" x14ac:dyDescent="0.25">
      <c r="A41" s="3" t="s">
        <v>269</v>
      </c>
      <c r="B41" s="165">
        <f>B9+B10+B11+B12+B13+B14+B15+B16+B28++B34+B35+B37</f>
        <v>76375748.079999998</v>
      </c>
      <c r="C41" s="165">
        <v>0</v>
      </c>
      <c r="D41" s="165">
        <f>D9+D10+D11+D12+D13+D14+D15+D16+D28++D34+D35+D37</f>
        <v>76375748.079999998</v>
      </c>
      <c r="E41" s="165">
        <f>E9+E10+E11+E12+E13+E14+E15+E16+E28++E34+E35+E37</f>
        <v>23836854.280000001</v>
      </c>
      <c r="F41" s="165">
        <f>F9+F10+F11+F12+F13+F14+F15+F16+F28++F34+F35+F37</f>
        <v>17929377.91</v>
      </c>
      <c r="G41" s="165">
        <f>G9+G10+G11+G12+G13+G14+G15+G16+G28++G34+G35+G37</f>
        <v>-58446370.170000002</v>
      </c>
    </row>
    <row r="42" spans="1:7" x14ac:dyDescent="0.25">
      <c r="A42" s="3" t="s">
        <v>270</v>
      </c>
      <c r="B42" s="166"/>
      <c r="C42" s="166"/>
      <c r="D42" s="166"/>
      <c r="E42" s="166"/>
      <c r="F42" s="166"/>
      <c r="G42" s="165">
        <v>0</v>
      </c>
    </row>
    <row r="43" spans="1:7" x14ac:dyDescent="0.25">
      <c r="A43" s="44"/>
      <c r="B43" s="167"/>
      <c r="C43" s="167"/>
      <c r="D43" s="167"/>
      <c r="E43" s="167"/>
      <c r="F43" s="167"/>
      <c r="G43" s="167"/>
    </row>
    <row r="44" spans="1:7" x14ac:dyDescent="0.25">
      <c r="A44" s="3" t="s">
        <v>271</v>
      </c>
      <c r="B44" s="167"/>
      <c r="C44" s="167"/>
      <c r="D44" s="167"/>
      <c r="E44" s="167"/>
      <c r="F44" s="167"/>
      <c r="G44" s="167"/>
    </row>
    <row r="45" spans="1:7" x14ac:dyDescent="0.25">
      <c r="A45" s="57" t="s">
        <v>272</v>
      </c>
      <c r="B45" s="164">
        <v>0</v>
      </c>
      <c r="C45" s="164">
        <v>0</v>
      </c>
      <c r="D45" s="164">
        <v>0</v>
      </c>
      <c r="E45" s="164">
        <v>0</v>
      </c>
      <c r="F45" s="164">
        <v>0</v>
      </c>
      <c r="G45" s="164">
        <v>0</v>
      </c>
    </row>
    <row r="46" spans="1:7" x14ac:dyDescent="0.25">
      <c r="A46" s="79" t="s">
        <v>273</v>
      </c>
      <c r="B46" s="164">
        <v>0</v>
      </c>
      <c r="C46" s="164">
        <v>0</v>
      </c>
      <c r="D46" s="164">
        <v>0</v>
      </c>
      <c r="E46" s="164">
        <v>0</v>
      </c>
      <c r="F46" s="164">
        <v>0</v>
      </c>
      <c r="G46" s="164">
        <v>0</v>
      </c>
    </row>
    <row r="47" spans="1:7" x14ac:dyDescent="0.25">
      <c r="A47" s="79" t="s">
        <v>274</v>
      </c>
      <c r="B47" s="164">
        <v>0</v>
      </c>
      <c r="C47" s="164">
        <v>0</v>
      </c>
      <c r="D47" s="164">
        <v>0</v>
      </c>
      <c r="E47" s="164">
        <v>0</v>
      </c>
      <c r="F47" s="164">
        <v>0</v>
      </c>
      <c r="G47" s="164">
        <v>0</v>
      </c>
    </row>
    <row r="48" spans="1:7" x14ac:dyDescent="0.25">
      <c r="A48" s="79" t="s">
        <v>275</v>
      </c>
      <c r="B48" s="169">
        <v>0</v>
      </c>
      <c r="C48" s="169">
        <v>0</v>
      </c>
      <c r="D48" s="164">
        <v>0</v>
      </c>
      <c r="E48" s="169">
        <v>0</v>
      </c>
      <c r="F48" s="169">
        <v>0</v>
      </c>
      <c r="G48" s="164">
        <v>0</v>
      </c>
    </row>
    <row r="49" spans="1:7" ht="30" x14ac:dyDescent="0.25">
      <c r="A49" s="79" t="s">
        <v>276</v>
      </c>
      <c r="B49" s="169">
        <v>0</v>
      </c>
      <c r="C49" s="169">
        <v>0</v>
      </c>
      <c r="D49" s="164">
        <v>0</v>
      </c>
      <c r="E49" s="169">
        <v>0</v>
      </c>
      <c r="F49" s="169">
        <v>0</v>
      </c>
      <c r="G49" s="164">
        <v>0</v>
      </c>
    </row>
    <row r="50" spans="1:7" x14ac:dyDescent="0.25">
      <c r="A50" s="79" t="s">
        <v>277</v>
      </c>
      <c r="B50" s="164">
        <v>0</v>
      </c>
      <c r="C50" s="164">
        <v>0</v>
      </c>
      <c r="D50" s="164">
        <v>0</v>
      </c>
      <c r="E50" s="164">
        <v>0</v>
      </c>
      <c r="F50" s="164">
        <v>0</v>
      </c>
      <c r="G50" s="164">
        <v>0</v>
      </c>
    </row>
    <row r="51" spans="1:7" x14ac:dyDescent="0.25">
      <c r="A51" s="79" t="s">
        <v>278</v>
      </c>
      <c r="B51" s="164">
        <v>0</v>
      </c>
      <c r="C51" s="164">
        <v>0</v>
      </c>
      <c r="D51" s="164">
        <v>0</v>
      </c>
      <c r="E51" s="164">
        <v>0</v>
      </c>
      <c r="F51" s="164">
        <v>0</v>
      </c>
      <c r="G51" s="164">
        <v>0</v>
      </c>
    </row>
    <row r="52" spans="1:7" ht="30" x14ac:dyDescent="0.25">
      <c r="A52" s="80" t="s">
        <v>279</v>
      </c>
      <c r="B52" s="164">
        <v>0</v>
      </c>
      <c r="C52" s="164">
        <v>0</v>
      </c>
      <c r="D52" s="164">
        <v>0</v>
      </c>
      <c r="E52" s="164">
        <v>0</v>
      </c>
      <c r="F52" s="164">
        <v>0</v>
      </c>
      <c r="G52" s="164">
        <v>0</v>
      </c>
    </row>
    <row r="53" spans="1:7" x14ac:dyDescent="0.25">
      <c r="A53" s="76" t="s">
        <v>280</v>
      </c>
      <c r="B53" s="164">
        <v>0</v>
      </c>
      <c r="C53" s="164">
        <v>0</v>
      </c>
      <c r="D53" s="164">
        <v>0</v>
      </c>
      <c r="E53" s="164">
        <v>0</v>
      </c>
      <c r="F53" s="164">
        <v>0</v>
      </c>
      <c r="G53" s="164">
        <v>0</v>
      </c>
    </row>
    <row r="54" spans="1:7" x14ac:dyDescent="0.25">
      <c r="A54" s="57" t="s">
        <v>281</v>
      </c>
      <c r="B54" s="164">
        <v>0</v>
      </c>
      <c r="C54" s="164">
        <v>0</v>
      </c>
      <c r="D54" s="164">
        <v>0</v>
      </c>
      <c r="E54" s="164">
        <v>0</v>
      </c>
      <c r="F54" s="164">
        <v>0</v>
      </c>
      <c r="G54" s="164">
        <v>0</v>
      </c>
    </row>
    <row r="55" spans="1:7" x14ac:dyDescent="0.25">
      <c r="A55" s="80" t="s">
        <v>282</v>
      </c>
      <c r="B55" s="164">
        <v>0</v>
      </c>
      <c r="C55" s="164">
        <v>0</v>
      </c>
      <c r="D55" s="164">
        <v>0</v>
      </c>
      <c r="E55" s="164">
        <v>0</v>
      </c>
      <c r="F55" s="164">
        <v>0</v>
      </c>
      <c r="G55" s="164">
        <v>0</v>
      </c>
    </row>
    <row r="56" spans="1:7" x14ac:dyDescent="0.25">
      <c r="A56" s="79" t="s">
        <v>283</v>
      </c>
      <c r="B56" s="164">
        <v>0</v>
      </c>
      <c r="C56" s="164">
        <v>0</v>
      </c>
      <c r="D56" s="164">
        <v>0</v>
      </c>
      <c r="E56" s="164">
        <v>0</v>
      </c>
      <c r="F56" s="164">
        <v>0</v>
      </c>
      <c r="G56" s="164">
        <v>0</v>
      </c>
    </row>
    <row r="57" spans="1:7" x14ac:dyDescent="0.25">
      <c r="A57" s="79" t="s">
        <v>284</v>
      </c>
      <c r="B57" s="164">
        <v>0</v>
      </c>
      <c r="C57" s="164">
        <v>0</v>
      </c>
      <c r="D57" s="164">
        <v>0</v>
      </c>
      <c r="E57" s="164">
        <v>0</v>
      </c>
      <c r="F57" s="164">
        <v>0</v>
      </c>
      <c r="G57" s="164">
        <v>0</v>
      </c>
    </row>
    <row r="58" spans="1:7" x14ac:dyDescent="0.25">
      <c r="A58" s="80" t="s">
        <v>285</v>
      </c>
      <c r="B58" s="169">
        <v>0</v>
      </c>
      <c r="C58" s="169">
        <v>0</v>
      </c>
      <c r="D58" s="164">
        <v>0</v>
      </c>
      <c r="E58" s="169">
        <v>0</v>
      </c>
      <c r="F58" s="169">
        <v>0</v>
      </c>
      <c r="G58" s="164">
        <v>0</v>
      </c>
    </row>
    <row r="59" spans="1:7" x14ac:dyDescent="0.25">
      <c r="A59" s="57" t="s">
        <v>286</v>
      </c>
      <c r="B59" s="164">
        <v>0</v>
      </c>
      <c r="C59" s="164">
        <v>0</v>
      </c>
      <c r="D59" s="164">
        <v>0</v>
      </c>
      <c r="E59" s="164">
        <v>0</v>
      </c>
      <c r="F59" s="164">
        <v>0</v>
      </c>
      <c r="G59" s="164">
        <v>0</v>
      </c>
    </row>
    <row r="60" spans="1:7" x14ac:dyDescent="0.25">
      <c r="A60" s="79" t="s">
        <v>287</v>
      </c>
      <c r="B60" s="169">
        <v>0</v>
      </c>
      <c r="C60" s="169">
        <v>0</v>
      </c>
      <c r="D60" s="164">
        <v>0</v>
      </c>
      <c r="E60" s="169">
        <v>0</v>
      </c>
      <c r="F60" s="169">
        <v>0</v>
      </c>
      <c r="G60" s="164">
        <v>0</v>
      </c>
    </row>
    <row r="61" spans="1:7" x14ac:dyDescent="0.25">
      <c r="A61" s="79" t="s">
        <v>288</v>
      </c>
      <c r="B61" s="169">
        <v>0</v>
      </c>
      <c r="C61" s="169">
        <v>0</v>
      </c>
      <c r="D61" s="164">
        <v>0</v>
      </c>
      <c r="E61" s="169">
        <v>0</v>
      </c>
      <c r="F61" s="169">
        <v>0</v>
      </c>
      <c r="G61" s="164">
        <v>0</v>
      </c>
    </row>
    <row r="62" spans="1:7" x14ac:dyDescent="0.25">
      <c r="A62" s="57" t="s">
        <v>289</v>
      </c>
      <c r="B62" s="169">
        <v>0</v>
      </c>
      <c r="C62" s="169">
        <v>0</v>
      </c>
      <c r="D62" s="164">
        <v>0</v>
      </c>
      <c r="E62" s="169">
        <v>0</v>
      </c>
      <c r="F62" s="169">
        <v>0</v>
      </c>
      <c r="G62" s="164">
        <v>0</v>
      </c>
    </row>
    <row r="63" spans="1:7" x14ac:dyDescent="0.25">
      <c r="A63" s="57" t="s">
        <v>290</v>
      </c>
      <c r="B63" s="169">
        <v>0</v>
      </c>
      <c r="C63" s="169">
        <v>0</v>
      </c>
      <c r="D63" s="164">
        <v>0</v>
      </c>
      <c r="E63" s="169">
        <v>0</v>
      </c>
      <c r="F63" s="169">
        <v>0</v>
      </c>
      <c r="G63" s="164">
        <v>0</v>
      </c>
    </row>
    <row r="64" spans="1:7" x14ac:dyDescent="0.25">
      <c r="A64" s="44"/>
      <c r="B64" s="167"/>
      <c r="C64" s="167"/>
      <c r="D64" s="167"/>
      <c r="E64" s="167"/>
      <c r="F64" s="167"/>
      <c r="G64" s="167"/>
    </row>
    <row r="65" spans="1:7" x14ac:dyDescent="0.25">
      <c r="A65" s="3" t="s">
        <v>291</v>
      </c>
      <c r="B65" s="165">
        <v>0</v>
      </c>
      <c r="C65" s="165">
        <v>0</v>
      </c>
      <c r="D65" s="165">
        <v>0</v>
      </c>
      <c r="E65" s="165">
        <v>0</v>
      </c>
      <c r="F65" s="165">
        <v>0</v>
      </c>
      <c r="G65" s="165">
        <v>0</v>
      </c>
    </row>
    <row r="66" spans="1:7" x14ac:dyDescent="0.25">
      <c r="A66" s="44"/>
      <c r="B66" s="167"/>
      <c r="C66" s="167"/>
      <c r="D66" s="167"/>
      <c r="E66" s="167"/>
      <c r="F66" s="167"/>
      <c r="G66" s="167"/>
    </row>
    <row r="67" spans="1:7" x14ac:dyDescent="0.25">
      <c r="A67" s="3" t="s">
        <v>292</v>
      </c>
      <c r="B67" s="165">
        <v>0</v>
      </c>
      <c r="C67" s="165">
        <v>0</v>
      </c>
      <c r="D67" s="165">
        <v>0</v>
      </c>
      <c r="E67" s="165">
        <v>0</v>
      </c>
      <c r="F67" s="165">
        <v>0</v>
      </c>
      <c r="G67" s="165">
        <v>0</v>
      </c>
    </row>
    <row r="68" spans="1:7" x14ac:dyDescent="0.25">
      <c r="A68" s="57" t="s">
        <v>293</v>
      </c>
      <c r="B68" s="169">
        <v>0</v>
      </c>
      <c r="C68" s="169">
        <v>0</v>
      </c>
      <c r="D68" s="164">
        <v>0</v>
      </c>
      <c r="E68" s="169">
        <v>0</v>
      </c>
      <c r="F68" s="169">
        <v>0</v>
      </c>
      <c r="G68" s="164">
        <v>0</v>
      </c>
    </row>
    <row r="69" spans="1:7" x14ac:dyDescent="0.25">
      <c r="A69" s="44"/>
      <c r="B69" s="167"/>
      <c r="C69" s="167"/>
      <c r="D69" s="167"/>
      <c r="E69" s="167"/>
      <c r="F69" s="167"/>
      <c r="G69" s="167"/>
    </row>
    <row r="70" spans="1:7" x14ac:dyDescent="0.25">
      <c r="A70" s="3" t="s">
        <v>294</v>
      </c>
      <c r="B70" s="165">
        <f>B41+B65+B67</f>
        <v>76375748.079999998</v>
      </c>
      <c r="C70" s="165">
        <v>0</v>
      </c>
      <c r="D70" s="165">
        <f>D41+D65+D67</f>
        <v>76375748.079999998</v>
      </c>
      <c r="E70" s="165">
        <f>E41+E65+E67</f>
        <v>23836854.280000001</v>
      </c>
      <c r="F70" s="165">
        <f>F41+F65+F67</f>
        <v>17929377.91</v>
      </c>
      <c r="G70" s="165">
        <f>G41+G65+G67</f>
        <v>-58446370.170000002</v>
      </c>
    </row>
    <row r="71" spans="1:7" x14ac:dyDescent="0.25">
      <c r="A71" s="44"/>
      <c r="B71" s="167"/>
      <c r="C71" s="167"/>
      <c r="D71" s="167"/>
      <c r="E71" s="167"/>
      <c r="F71" s="167"/>
      <c r="G71" s="167"/>
    </row>
    <row r="72" spans="1:7" x14ac:dyDescent="0.25">
      <c r="A72" s="3" t="s">
        <v>295</v>
      </c>
      <c r="B72" s="167"/>
      <c r="C72" s="167"/>
      <c r="D72" s="167"/>
      <c r="E72" s="167"/>
      <c r="F72" s="167"/>
      <c r="G72" s="167"/>
    </row>
    <row r="73" spans="1:7" ht="30" x14ac:dyDescent="0.25">
      <c r="A73" s="66" t="s">
        <v>296</v>
      </c>
      <c r="B73" s="169">
        <v>0</v>
      </c>
      <c r="C73" s="169">
        <v>0</v>
      </c>
      <c r="D73" s="164">
        <v>0</v>
      </c>
      <c r="E73" s="169">
        <v>0</v>
      </c>
      <c r="F73" s="169">
        <v>0</v>
      </c>
      <c r="G73" s="164">
        <v>0</v>
      </c>
    </row>
    <row r="74" spans="1:7" ht="30" x14ac:dyDescent="0.25">
      <c r="A74" s="66" t="s">
        <v>297</v>
      </c>
      <c r="B74" s="169">
        <v>0</v>
      </c>
      <c r="C74" s="169">
        <v>0</v>
      </c>
      <c r="D74" s="164">
        <v>0</v>
      </c>
      <c r="E74" s="169">
        <v>0</v>
      </c>
      <c r="F74" s="169">
        <v>0</v>
      </c>
      <c r="G74" s="164">
        <v>0</v>
      </c>
    </row>
    <row r="75" spans="1:7" x14ac:dyDescent="0.25">
      <c r="A75" s="17" t="s">
        <v>298</v>
      </c>
      <c r="B75" s="165">
        <v>0</v>
      </c>
      <c r="C75" s="165">
        <v>0</v>
      </c>
      <c r="D75" s="165">
        <v>0</v>
      </c>
      <c r="E75" s="165">
        <v>0</v>
      </c>
      <c r="F75" s="165">
        <v>0</v>
      </c>
      <c r="G75" s="165">
        <v>0</v>
      </c>
    </row>
    <row r="76" spans="1:7" x14ac:dyDescent="0.25">
      <c r="A76" s="54"/>
      <c r="B76" s="168"/>
      <c r="C76" s="168"/>
      <c r="D76" s="168"/>
      <c r="E76" s="168"/>
      <c r="F76" s="168"/>
      <c r="G76" s="168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75" zoomScaleNormal="75" workbookViewId="0">
      <selection activeCell="F50" sqref="F50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03" t="s">
        <v>299</v>
      </c>
      <c r="B1" s="195"/>
      <c r="C1" s="195"/>
      <c r="D1" s="195"/>
      <c r="E1" s="195"/>
      <c r="F1" s="195"/>
      <c r="G1" s="196"/>
    </row>
    <row r="2" spans="1:7" x14ac:dyDescent="0.25">
      <c r="A2" s="120" t="str">
        <f>'Formato 1'!A2</f>
        <v>SISTEMA DE AGUA POTABLE Y ALCANTARILLADO MUNICIPAL DE VALLE DE SANTIAGO</v>
      </c>
      <c r="B2" s="120"/>
      <c r="C2" s="120"/>
      <c r="D2" s="120"/>
      <c r="E2" s="120"/>
      <c r="F2" s="120"/>
      <c r="G2" s="120"/>
    </row>
    <row r="3" spans="1:7" x14ac:dyDescent="0.25">
      <c r="A3" s="121" t="s">
        <v>300</v>
      </c>
      <c r="B3" s="121"/>
      <c r="C3" s="121"/>
      <c r="D3" s="121"/>
      <c r="E3" s="121"/>
      <c r="F3" s="121"/>
      <c r="G3" s="121"/>
    </row>
    <row r="4" spans="1:7" x14ac:dyDescent="0.25">
      <c r="A4" s="121" t="s">
        <v>301</v>
      </c>
      <c r="B4" s="121"/>
      <c r="C4" s="121"/>
      <c r="D4" s="121"/>
      <c r="E4" s="121"/>
      <c r="F4" s="121"/>
      <c r="G4" s="121"/>
    </row>
    <row r="5" spans="1:7" x14ac:dyDescent="0.25">
      <c r="A5" s="121" t="str">
        <f>'Formato 3'!A4</f>
        <v>Del 1 de Enero al 31 de Marzo de 2025 (b)</v>
      </c>
      <c r="B5" s="121"/>
      <c r="C5" s="121"/>
      <c r="D5" s="121"/>
      <c r="E5" s="121"/>
      <c r="F5" s="121"/>
      <c r="G5" s="121"/>
    </row>
    <row r="6" spans="1:7" x14ac:dyDescent="0.25">
      <c r="A6" s="122" t="s">
        <v>3</v>
      </c>
      <c r="B6" s="122"/>
      <c r="C6" s="122"/>
      <c r="D6" s="122"/>
      <c r="E6" s="122"/>
      <c r="F6" s="122"/>
      <c r="G6" s="122"/>
    </row>
    <row r="7" spans="1:7" x14ac:dyDescent="0.25">
      <c r="A7" s="201" t="s">
        <v>7</v>
      </c>
      <c r="B7" s="201" t="s">
        <v>302</v>
      </c>
      <c r="C7" s="201"/>
      <c r="D7" s="201"/>
      <c r="E7" s="201"/>
      <c r="F7" s="201"/>
      <c r="G7" s="202" t="s">
        <v>303</v>
      </c>
    </row>
    <row r="8" spans="1:7" ht="30" x14ac:dyDescent="0.25">
      <c r="A8" s="201"/>
      <c r="B8" s="7" t="s">
        <v>304</v>
      </c>
      <c r="C8" s="7" t="s">
        <v>305</v>
      </c>
      <c r="D8" s="7" t="s">
        <v>306</v>
      </c>
      <c r="E8" s="7" t="s">
        <v>190</v>
      </c>
      <c r="F8" s="7" t="s">
        <v>307</v>
      </c>
      <c r="G8" s="201"/>
    </row>
    <row r="9" spans="1:7" x14ac:dyDescent="0.25">
      <c r="A9" s="26" t="s">
        <v>308</v>
      </c>
      <c r="B9" s="171">
        <f>B10+B18+B189+B28+B38+B48+B58+B62+B71+B75</f>
        <v>76375748.079999998</v>
      </c>
      <c r="C9" s="171">
        <v>0</v>
      </c>
      <c r="D9" s="171">
        <f>D10+D18+D189+D28+D38+D48+D58+D62+D71+D75</f>
        <v>76375748.079999998</v>
      </c>
      <c r="E9" s="171">
        <f>E10+E18+E189+E28+E38+E48+E58+E62+E71+E75</f>
        <v>12664210.279999999</v>
      </c>
      <c r="F9" s="171">
        <f>F10+F18+F189+F28+F38+F48+F58+F62+F71+F75</f>
        <v>12664210.279999999</v>
      </c>
      <c r="G9" s="171">
        <f>G10+G18+G189+G28+G38+G48+G58+G62+G71+G75</f>
        <v>63711537.800000004</v>
      </c>
    </row>
    <row r="10" spans="1:7" x14ac:dyDescent="0.25">
      <c r="A10" s="82" t="s">
        <v>309</v>
      </c>
      <c r="B10" s="172">
        <f>SUM(B11:B17)</f>
        <v>32869602.859999999</v>
      </c>
      <c r="C10" s="172">
        <v>0</v>
      </c>
      <c r="D10" s="172">
        <f>SUM(D11:D17)</f>
        <v>32869602.859999999</v>
      </c>
      <c r="E10" s="172">
        <f>SUM(E11:E17)</f>
        <v>6322463.6499999994</v>
      </c>
      <c r="F10" s="172">
        <f>SUM(F11:F17)</f>
        <v>6322463.6499999994</v>
      </c>
      <c r="G10" s="172">
        <f>SUM(G11:G17)</f>
        <v>26547139.210000001</v>
      </c>
    </row>
    <row r="11" spans="1:7" x14ac:dyDescent="0.25">
      <c r="A11" s="83" t="s">
        <v>310</v>
      </c>
      <c r="B11" s="174">
        <v>20747862.530000001</v>
      </c>
      <c r="C11" s="174">
        <v>0</v>
      </c>
      <c r="D11" s="172">
        <v>20747862.530000001</v>
      </c>
      <c r="E11" s="174">
        <v>4965180.22</v>
      </c>
      <c r="F11" s="174">
        <v>4965180.22</v>
      </c>
      <c r="G11" s="172">
        <v>15782682.310000002</v>
      </c>
    </row>
    <row r="12" spans="1:7" x14ac:dyDescent="0.25">
      <c r="A12" s="83" t="s">
        <v>311</v>
      </c>
      <c r="B12" s="172">
        <v>0</v>
      </c>
      <c r="C12" s="172">
        <v>0</v>
      </c>
      <c r="D12" s="172">
        <v>0</v>
      </c>
      <c r="E12" s="172">
        <v>0</v>
      </c>
      <c r="F12" s="172">
        <v>0</v>
      </c>
      <c r="G12" s="172">
        <v>0</v>
      </c>
    </row>
    <row r="13" spans="1:7" x14ac:dyDescent="0.25">
      <c r="A13" s="83" t="s">
        <v>312</v>
      </c>
      <c r="B13" s="174">
        <v>4998728.12</v>
      </c>
      <c r="C13" s="174">
        <v>0</v>
      </c>
      <c r="D13" s="172">
        <v>4998728.12</v>
      </c>
      <c r="E13" s="174">
        <v>267567.24</v>
      </c>
      <c r="F13" s="174">
        <v>267567.24</v>
      </c>
      <c r="G13" s="172">
        <v>4731160.88</v>
      </c>
    </row>
    <row r="14" spans="1:7" x14ac:dyDescent="0.25">
      <c r="A14" s="83" t="s">
        <v>313</v>
      </c>
      <c r="B14" s="174">
        <v>5490160.04</v>
      </c>
      <c r="C14" s="174">
        <v>0</v>
      </c>
      <c r="D14" s="172">
        <v>5490160.04</v>
      </c>
      <c r="E14" s="174">
        <v>712775.55</v>
      </c>
      <c r="F14" s="174">
        <v>712775.55</v>
      </c>
      <c r="G14" s="172">
        <v>4777384.49</v>
      </c>
    </row>
    <row r="15" spans="1:7" x14ac:dyDescent="0.25">
      <c r="A15" s="83" t="s">
        <v>314</v>
      </c>
      <c r="B15" s="174">
        <v>1632852.17</v>
      </c>
      <c r="C15" s="174">
        <v>0</v>
      </c>
      <c r="D15" s="172">
        <v>1632852.17</v>
      </c>
      <c r="E15" s="174">
        <v>376940.64</v>
      </c>
      <c r="F15" s="174">
        <v>376940.64</v>
      </c>
      <c r="G15" s="172">
        <v>1255911.5299999998</v>
      </c>
    </row>
    <row r="16" spans="1:7" x14ac:dyDescent="0.25">
      <c r="A16" s="83" t="s">
        <v>315</v>
      </c>
      <c r="B16" s="172">
        <v>0</v>
      </c>
      <c r="C16" s="172">
        <v>0</v>
      </c>
      <c r="D16" s="172">
        <v>0</v>
      </c>
      <c r="E16" s="172">
        <v>0</v>
      </c>
      <c r="F16" s="172">
        <v>0</v>
      </c>
      <c r="G16" s="172">
        <v>0</v>
      </c>
    </row>
    <row r="17" spans="1:7" x14ac:dyDescent="0.25">
      <c r="A17" s="83" t="s">
        <v>316</v>
      </c>
      <c r="B17" s="172">
        <v>0</v>
      </c>
      <c r="C17" s="172">
        <v>0</v>
      </c>
      <c r="D17" s="172">
        <v>0</v>
      </c>
      <c r="E17" s="172">
        <v>0</v>
      </c>
      <c r="F17" s="172">
        <v>0</v>
      </c>
      <c r="G17" s="172">
        <v>0</v>
      </c>
    </row>
    <row r="18" spans="1:7" x14ac:dyDescent="0.25">
      <c r="A18" s="82" t="s">
        <v>317</v>
      </c>
      <c r="B18" s="172">
        <f>SUM(B19:B27)</f>
        <v>10448335.49</v>
      </c>
      <c r="C18" s="172">
        <v>0</v>
      </c>
      <c r="D18" s="172">
        <f>SUM(D19:D27)</f>
        <v>10448335.49</v>
      </c>
      <c r="E18" s="172">
        <f>SUM(E19:E27)</f>
        <v>1843603.06</v>
      </c>
      <c r="F18" s="172">
        <f>SUM(F19:F27)</f>
        <v>1843603.06</v>
      </c>
      <c r="G18" s="172">
        <f>SUM(G19:G27)</f>
        <v>8604732.4299999997</v>
      </c>
    </row>
    <row r="19" spans="1:7" x14ac:dyDescent="0.25">
      <c r="A19" s="83" t="s">
        <v>318</v>
      </c>
      <c r="B19" s="174">
        <v>415780.07</v>
      </c>
      <c r="C19" s="174">
        <v>0</v>
      </c>
      <c r="D19" s="172">
        <v>415780.07</v>
      </c>
      <c r="E19" s="174">
        <v>197181.38</v>
      </c>
      <c r="F19" s="174">
        <v>197181.38</v>
      </c>
      <c r="G19" s="172">
        <v>218598.69</v>
      </c>
    </row>
    <row r="20" spans="1:7" x14ac:dyDescent="0.25">
      <c r="A20" s="83" t="s">
        <v>319</v>
      </c>
      <c r="B20" s="174">
        <v>86528</v>
      </c>
      <c r="C20" s="174">
        <v>0</v>
      </c>
      <c r="D20" s="172">
        <v>86528</v>
      </c>
      <c r="E20" s="174">
        <v>47445.03</v>
      </c>
      <c r="F20" s="174">
        <v>47445.03</v>
      </c>
      <c r="G20" s="172">
        <v>39082.97</v>
      </c>
    </row>
    <row r="21" spans="1:7" x14ac:dyDescent="0.25">
      <c r="A21" s="83" t="s">
        <v>320</v>
      </c>
      <c r="B21" s="174">
        <v>1500000</v>
      </c>
      <c r="C21" s="174">
        <v>0</v>
      </c>
      <c r="D21" s="172">
        <v>1500000</v>
      </c>
      <c r="E21" s="174">
        <v>0</v>
      </c>
      <c r="F21" s="174">
        <v>0</v>
      </c>
      <c r="G21" s="172">
        <v>1500000</v>
      </c>
    </row>
    <row r="22" spans="1:7" x14ac:dyDescent="0.25">
      <c r="A22" s="83" t="s">
        <v>321</v>
      </c>
      <c r="B22" s="174">
        <v>5247216.3</v>
      </c>
      <c r="C22" s="174">
        <v>0</v>
      </c>
      <c r="D22" s="172">
        <v>5247216.3</v>
      </c>
      <c r="E22" s="174">
        <v>951015.85</v>
      </c>
      <c r="F22" s="174">
        <v>951015.85</v>
      </c>
      <c r="G22" s="172">
        <v>4296200.45</v>
      </c>
    </row>
    <row r="23" spans="1:7" x14ac:dyDescent="0.25">
      <c r="A23" s="83" t="s">
        <v>322</v>
      </c>
      <c r="B23" s="174">
        <v>609939.19999999995</v>
      </c>
      <c r="C23" s="174">
        <v>0</v>
      </c>
      <c r="D23" s="172">
        <v>609939.19999999995</v>
      </c>
      <c r="E23" s="174">
        <v>92078.44</v>
      </c>
      <c r="F23" s="174">
        <v>92078.44</v>
      </c>
      <c r="G23" s="172">
        <v>517860.75999999995</v>
      </c>
    </row>
    <row r="24" spans="1:7" x14ac:dyDescent="0.25">
      <c r="A24" s="83" t="s">
        <v>323</v>
      </c>
      <c r="B24" s="174">
        <v>1707852.16</v>
      </c>
      <c r="C24" s="174">
        <v>0</v>
      </c>
      <c r="D24" s="172">
        <v>1707852.16</v>
      </c>
      <c r="E24" s="174">
        <v>327971.51</v>
      </c>
      <c r="F24" s="174">
        <v>327971.51</v>
      </c>
      <c r="G24" s="172">
        <v>1379880.65</v>
      </c>
    </row>
    <row r="25" spans="1:7" x14ac:dyDescent="0.25">
      <c r="A25" s="83" t="s">
        <v>324</v>
      </c>
      <c r="B25" s="174">
        <v>622132</v>
      </c>
      <c r="C25" s="174">
        <v>0</v>
      </c>
      <c r="D25" s="172">
        <v>622132</v>
      </c>
      <c r="E25" s="174">
        <v>181658.07</v>
      </c>
      <c r="F25" s="174">
        <v>181658.07</v>
      </c>
      <c r="G25" s="172">
        <v>440473.93</v>
      </c>
    </row>
    <row r="26" spans="1:7" x14ac:dyDescent="0.25">
      <c r="A26" s="83" t="s">
        <v>325</v>
      </c>
      <c r="B26" s="172">
        <v>0</v>
      </c>
      <c r="C26" s="172">
        <v>0</v>
      </c>
      <c r="D26" s="172">
        <v>0</v>
      </c>
      <c r="E26" s="172">
        <v>0</v>
      </c>
      <c r="F26" s="172">
        <v>0</v>
      </c>
      <c r="G26" s="172">
        <v>0</v>
      </c>
    </row>
    <row r="27" spans="1:7" x14ac:dyDescent="0.25">
      <c r="A27" s="83" t="s">
        <v>326</v>
      </c>
      <c r="B27" s="174">
        <v>258887.76</v>
      </c>
      <c r="C27" s="174">
        <v>0</v>
      </c>
      <c r="D27" s="172">
        <v>258887.76</v>
      </c>
      <c r="E27" s="174">
        <v>46252.78</v>
      </c>
      <c r="F27" s="174">
        <v>46252.78</v>
      </c>
      <c r="G27" s="172">
        <v>212634.98</v>
      </c>
    </row>
    <row r="28" spans="1:7" x14ac:dyDescent="0.25">
      <c r="A28" s="82" t="s">
        <v>327</v>
      </c>
      <c r="B28" s="172">
        <f>SUM(B29:B37)</f>
        <v>25650466.460000001</v>
      </c>
      <c r="C28" s="172">
        <v>0</v>
      </c>
      <c r="D28" s="172">
        <f>SUM(D29:D37)</f>
        <v>25650466.460000001</v>
      </c>
      <c r="E28" s="172">
        <f>SUM(E29:E37)</f>
        <v>4096658.0899999994</v>
      </c>
      <c r="F28" s="172">
        <f>SUM(F29:F37)</f>
        <v>4096658.0899999994</v>
      </c>
      <c r="G28" s="172">
        <f>SUM(G29:G37)</f>
        <v>21553808.370000001</v>
      </c>
    </row>
    <row r="29" spans="1:7" x14ac:dyDescent="0.25">
      <c r="A29" s="83" t="s">
        <v>328</v>
      </c>
      <c r="B29" s="174">
        <v>12083196.99</v>
      </c>
      <c r="C29" s="174">
        <v>0</v>
      </c>
      <c r="D29" s="172">
        <v>12083196.99</v>
      </c>
      <c r="E29" s="174">
        <v>2383499.59</v>
      </c>
      <c r="F29" s="174">
        <v>2383499.59</v>
      </c>
      <c r="G29" s="172">
        <v>9699697.4000000004</v>
      </c>
    </row>
    <row r="30" spans="1:7" x14ac:dyDescent="0.25">
      <c r="A30" s="83" t="s">
        <v>329</v>
      </c>
      <c r="B30" s="174">
        <v>952240</v>
      </c>
      <c r="C30" s="174">
        <v>0</v>
      </c>
      <c r="D30" s="172">
        <v>952240</v>
      </c>
      <c r="E30" s="174">
        <v>149943.57999999999</v>
      </c>
      <c r="F30" s="174">
        <v>149943.57999999999</v>
      </c>
      <c r="G30" s="172">
        <v>802296.42</v>
      </c>
    </row>
    <row r="31" spans="1:7" x14ac:dyDescent="0.25">
      <c r="A31" s="83" t="s">
        <v>330</v>
      </c>
      <c r="B31" s="174">
        <v>3737037.74</v>
      </c>
      <c r="C31" s="174">
        <v>0</v>
      </c>
      <c r="D31" s="172">
        <v>3737037.74</v>
      </c>
      <c r="E31" s="174">
        <v>197779.3</v>
      </c>
      <c r="F31" s="174">
        <v>197779.3</v>
      </c>
      <c r="G31" s="172">
        <v>3539258.4400000004</v>
      </c>
    </row>
    <row r="32" spans="1:7" x14ac:dyDescent="0.25">
      <c r="A32" s="83" t="s">
        <v>331</v>
      </c>
      <c r="B32" s="174">
        <v>515000</v>
      </c>
      <c r="C32" s="174">
        <v>0</v>
      </c>
      <c r="D32" s="172">
        <v>515000</v>
      </c>
      <c r="E32" s="174">
        <v>119018.06</v>
      </c>
      <c r="F32" s="174">
        <v>119018.06</v>
      </c>
      <c r="G32" s="172">
        <v>395981.94</v>
      </c>
    </row>
    <row r="33" spans="1:7" ht="14.45" customHeight="1" x14ac:dyDescent="0.25">
      <c r="A33" s="83" t="s">
        <v>332</v>
      </c>
      <c r="B33" s="174">
        <v>3892535.14</v>
      </c>
      <c r="C33" s="174">
        <v>0</v>
      </c>
      <c r="D33" s="172">
        <v>3892535.14</v>
      </c>
      <c r="E33" s="174">
        <v>972257.13</v>
      </c>
      <c r="F33" s="174">
        <v>972257.13</v>
      </c>
      <c r="G33" s="172">
        <v>2920278.0100000002</v>
      </c>
    </row>
    <row r="34" spans="1:7" ht="14.45" customHeight="1" x14ac:dyDescent="0.25">
      <c r="A34" s="83" t="s">
        <v>333</v>
      </c>
      <c r="B34" s="174">
        <v>131424</v>
      </c>
      <c r="C34" s="174">
        <v>0</v>
      </c>
      <c r="D34" s="172">
        <v>131424</v>
      </c>
      <c r="E34" s="174">
        <v>13590.5</v>
      </c>
      <c r="F34" s="174">
        <v>13590.5</v>
      </c>
      <c r="G34" s="172">
        <v>117833.5</v>
      </c>
    </row>
    <row r="35" spans="1:7" ht="14.45" customHeight="1" x14ac:dyDescent="0.25">
      <c r="A35" s="83" t="s">
        <v>334</v>
      </c>
      <c r="B35" s="174">
        <v>109408</v>
      </c>
      <c r="C35" s="174">
        <v>0</v>
      </c>
      <c r="D35" s="172">
        <v>109408</v>
      </c>
      <c r="E35" s="174">
        <v>17505.8</v>
      </c>
      <c r="F35" s="174">
        <v>17505.8</v>
      </c>
      <c r="G35" s="172">
        <v>91902.2</v>
      </c>
    </row>
    <row r="36" spans="1:7" ht="14.45" customHeight="1" x14ac:dyDescent="0.25">
      <c r="A36" s="83" t="s">
        <v>335</v>
      </c>
      <c r="B36" s="174">
        <v>127078.39999999999</v>
      </c>
      <c r="C36" s="174">
        <v>0</v>
      </c>
      <c r="D36" s="172">
        <v>127078.39999999999</v>
      </c>
      <c r="E36" s="174">
        <v>121709.75999999999</v>
      </c>
      <c r="F36" s="174">
        <v>121709.75999999999</v>
      </c>
      <c r="G36" s="172">
        <v>5368.6399999999994</v>
      </c>
    </row>
    <row r="37" spans="1:7" ht="14.45" customHeight="1" x14ac:dyDescent="0.25">
      <c r="A37" s="83" t="s">
        <v>336</v>
      </c>
      <c r="B37" s="174">
        <v>4102546.19</v>
      </c>
      <c r="C37" s="174">
        <v>0</v>
      </c>
      <c r="D37" s="172">
        <v>4102546.19</v>
      </c>
      <c r="E37" s="174">
        <v>121354.37</v>
      </c>
      <c r="F37" s="174">
        <v>121354.37</v>
      </c>
      <c r="G37" s="172">
        <v>3981191.82</v>
      </c>
    </row>
    <row r="38" spans="1:7" x14ac:dyDescent="0.25">
      <c r="A38" s="82" t="s">
        <v>337</v>
      </c>
      <c r="B38" s="172">
        <f>SUM(B39:B47)</f>
        <v>410208</v>
      </c>
      <c r="C38" s="172">
        <v>0</v>
      </c>
      <c r="D38" s="172">
        <f>SUM(D39:D47)</f>
        <v>410208</v>
      </c>
      <c r="E38" s="172">
        <f>SUM(E39:E47)</f>
        <v>85500</v>
      </c>
      <c r="F38" s="172">
        <f>SUM(F39:F47)</f>
        <v>85500</v>
      </c>
      <c r="G38" s="172">
        <f>SUM(G39:G47)</f>
        <v>324708</v>
      </c>
    </row>
    <row r="39" spans="1:7" x14ac:dyDescent="0.25">
      <c r="A39" s="83" t="s">
        <v>338</v>
      </c>
      <c r="B39" s="174">
        <v>26208</v>
      </c>
      <c r="C39" s="174">
        <v>0</v>
      </c>
      <c r="D39" s="172">
        <v>26208</v>
      </c>
      <c r="E39" s="174">
        <v>5500</v>
      </c>
      <c r="F39" s="174">
        <v>5500</v>
      </c>
      <c r="G39" s="172">
        <v>20708</v>
      </c>
    </row>
    <row r="40" spans="1:7" x14ac:dyDescent="0.25">
      <c r="A40" s="83" t="s">
        <v>339</v>
      </c>
      <c r="B40" s="172">
        <v>0</v>
      </c>
      <c r="C40" s="172">
        <v>0</v>
      </c>
      <c r="D40" s="172">
        <v>0</v>
      </c>
      <c r="E40" s="172">
        <v>0</v>
      </c>
      <c r="F40" s="172">
        <v>0</v>
      </c>
      <c r="G40" s="172">
        <v>0</v>
      </c>
    </row>
    <row r="41" spans="1:7" x14ac:dyDescent="0.25">
      <c r="A41" s="83" t="s">
        <v>340</v>
      </c>
      <c r="B41" s="172">
        <v>0</v>
      </c>
      <c r="C41" s="172">
        <v>0</v>
      </c>
      <c r="D41" s="172">
        <v>0</v>
      </c>
      <c r="E41" s="172">
        <v>0</v>
      </c>
      <c r="F41" s="172">
        <v>0</v>
      </c>
      <c r="G41" s="172">
        <v>0</v>
      </c>
    </row>
    <row r="42" spans="1:7" x14ac:dyDescent="0.25">
      <c r="A42" s="83" t="s">
        <v>341</v>
      </c>
      <c r="B42" s="174">
        <v>384000</v>
      </c>
      <c r="C42" s="174">
        <v>0</v>
      </c>
      <c r="D42" s="172">
        <v>384000</v>
      </c>
      <c r="E42" s="174">
        <v>80000</v>
      </c>
      <c r="F42" s="174">
        <v>80000</v>
      </c>
      <c r="G42" s="172">
        <v>304000</v>
      </c>
    </row>
    <row r="43" spans="1:7" x14ac:dyDescent="0.25">
      <c r="A43" s="83" t="s">
        <v>342</v>
      </c>
      <c r="B43" s="172">
        <v>0</v>
      </c>
      <c r="C43" s="172">
        <v>0</v>
      </c>
      <c r="D43" s="172">
        <v>0</v>
      </c>
      <c r="E43" s="172">
        <v>0</v>
      </c>
      <c r="F43" s="172">
        <v>0</v>
      </c>
      <c r="G43" s="172">
        <v>0</v>
      </c>
    </row>
    <row r="44" spans="1:7" x14ac:dyDescent="0.25">
      <c r="A44" s="83" t="s">
        <v>343</v>
      </c>
      <c r="B44" s="172">
        <v>0</v>
      </c>
      <c r="C44" s="172">
        <v>0</v>
      </c>
      <c r="D44" s="172">
        <v>0</v>
      </c>
      <c r="E44" s="172">
        <v>0</v>
      </c>
      <c r="F44" s="172">
        <v>0</v>
      </c>
      <c r="G44" s="172">
        <v>0</v>
      </c>
    </row>
    <row r="45" spans="1:7" x14ac:dyDescent="0.25">
      <c r="A45" s="83" t="s">
        <v>344</v>
      </c>
      <c r="B45" s="172">
        <v>0</v>
      </c>
      <c r="C45" s="172">
        <v>0</v>
      </c>
      <c r="D45" s="172">
        <v>0</v>
      </c>
      <c r="E45" s="172">
        <v>0</v>
      </c>
      <c r="F45" s="172">
        <v>0</v>
      </c>
      <c r="G45" s="172">
        <v>0</v>
      </c>
    </row>
    <row r="46" spans="1:7" x14ac:dyDescent="0.25">
      <c r="A46" s="83" t="s">
        <v>345</v>
      </c>
      <c r="B46" s="172">
        <v>0</v>
      </c>
      <c r="C46" s="172">
        <v>0</v>
      </c>
      <c r="D46" s="172">
        <v>0</v>
      </c>
      <c r="E46" s="172">
        <v>0</v>
      </c>
      <c r="F46" s="172">
        <v>0</v>
      </c>
      <c r="G46" s="172">
        <v>0</v>
      </c>
    </row>
    <row r="47" spans="1:7" x14ac:dyDescent="0.25">
      <c r="A47" s="83" t="s">
        <v>346</v>
      </c>
      <c r="B47" s="172">
        <v>0</v>
      </c>
      <c r="C47" s="172">
        <v>0</v>
      </c>
      <c r="D47" s="172">
        <v>0</v>
      </c>
      <c r="E47" s="172">
        <v>0</v>
      </c>
      <c r="F47" s="172">
        <v>0</v>
      </c>
      <c r="G47" s="172">
        <v>0</v>
      </c>
    </row>
    <row r="48" spans="1:7" x14ac:dyDescent="0.25">
      <c r="A48" s="82" t="s">
        <v>347</v>
      </c>
      <c r="B48" s="172">
        <f>SUM(B49:B57)</f>
        <v>2929539.64</v>
      </c>
      <c r="C48" s="172">
        <v>0</v>
      </c>
      <c r="D48" s="172">
        <f>SUM(D49:D57)</f>
        <v>2929539.64</v>
      </c>
      <c r="E48" s="172">
        <f>SUM(E49:E57)</f>
        <v>315985.48000000004</v>
      </c>
      <c r="F48" s="172">
        <f>SUM(F49:F57)</f>
        <v>315985.48000000004</v>
      </c>
      <c r="G48" s="172">
        <f>SUM(G49:G57)</f>
        <v>2613554.16</v>
      </c>
    </row>
    <row r="49" spans="1:7" x14ac:dyDescent="0.25">
      <c r="A49" s="83" t="s">
        <v>348</v>
      </c>
      <c r="B49" s="174">
        <v>251395.64</v>
      </c>
      <c r="C49" s="174">
        <v>0</v>
      </c>
      <c r="D49" s="172">
        <v>251395.64</v>
      </c>
      <c r="E49" s="174">
        <v>42280.7</v>
      </c>
      <c r="F49" s="174">
        <v>42280.7</v>
      </c>
      <c r="G49" s="172">
        <v>209114.94</v>
      </c>
    </row>
    <row r="50" spans="1:7" x14ac:dyDescent="0.25">
      <c r="A50" s="83" t="s">
        <v>349</v>
      </c>
      <c r="B50" s="174">
        <v>36400</v>
      </c>
      <c r="C50" s="174">
        <v>0</v>
      </c>
      <c r="D50" s="172">
        <v>36400</v>
      </c>
      <c r="E50" s="174">
        <v>0</v>
      </c>
      <c r="F50" s="174">
        <v>0</v>
      </c>
      <c r="G50" s="172">
        <v>36400</v>
      </c>
    </row>
    <row r="51" spans="1:7" x14ac:dyDescent="0.25">
      <c r="A51" s="83" t="s">
        <v>350</v>
      </c>
      <c r="B51" s="174">
        <v>250000</v>
      </c>
      <c r="C51" s="174">
        <v>0</v>
      </c>
      <c r="D51" s="172">
        <v>250000</v>
      </c>
      <c r="E51" s="174">
        <v>0</v>
      </c>
      <c r="F51" s="174">
        <v>0</v>
      </c>
      <c r="G51" s="172">
        <v>250000</v>
      </c>
    </row>
    <row r="52" spans="1:7" x14ac:dyDescent="0.25">
      <c r="A52" s="83" t="s">
        <v>351</v>
      </c>
      <c r="B52" s="172">
        <v>0</v>
      </c>
      <c r="C52" s="172">
        <v>0</v>
      </c>
      <c r="D52" s="172">
        <v>0</v>
      </c>
      <c r="E52" s="172">
        <v>0</v>
      </c>
      <c r="F52" s="172">
        <v>0</v>
      </c>
      <c r="G52" s="172">
        <v>0</v>
      </c>
    </row>
    <row r="53" spans="1:7" x14ac:dyDescent="0.25">
      <c r="A53" s="83" t="s">
        <v>352</v>
      </c>
      <c r="B53" s="172">
        <v>0</v>
      </c>
      <c r="C53" s="172">
        <v>0</v>
      </c>
      <c r="D53" s="172">
        <v>0</v>
      </c>
      <c r="E53" s="172">
        <v>0</v>
      </c>
      <c r="F53" s="172">
        <v>0</v>
      </c>
      <c r="G53" s="172">
        <v>0</v>
      </c>
    </row>
    <row r="54" spans="1:7" x14ac:dyDescent="0.25">
      <c r="A54" s="83" t="s">
        <v>353</v>
      </c>
      <c r="B54" s="174">
        <v>2301032</v>
      </c>
      <c r="C54" s="174">
        <v>0</v>
      </c>
      <c r="D54" s="172">
        <v>2301032</v>
      </c>
      <c r="E54" s="174">
        <v>273704.78000000003</v>
      </c>
      <c r="F54" s="174">
        <v>273704.78000000003</v>
      </c>
      <c r="G54" s="172">
        <v>2027327.22</v>
      </c>
    </row>
    <row r="55" spans="1:7" x14ac:dyDescent="0.25">
      <c r="A55" s="83" t="s">
        <v>354</v>
      </c>
      <c r="B55" s="172">
        <v>0</v>
      </c>
      <c r="C55" s="172">
        <v>0</v>
      </c>
      <c r="D55" s="172">
        <v>0</v>
      </c>
      <c r="E55" s="172">
        <v>0</v>
      </c>
      <c r="F55" s="172">
        <v>0</v>
      </c>
      <c r="G55" s="172">
        <v>0</v>
      </c>
    </row>
    <row r="56" spans="1:7" x14ac:dyDescent="0.25">
      <c r="A56" s="83" t="s">
        <v>355</v>
      </c>
      <c r="B56" s="172">
        <v>0</v>
      </c>
      <c r="C56" s="172">
        <v>0</v>
      </c>
      <c r="D56" s="172">
        <v>0</v>
      </c>
      <c r="E56" s="172">
        <v>0</v>
      </c>
      <c r="F56" s="172">
        <v>0</v>
      </c>
      <c r="G56" s="172">
        <v>0</v>
      </c>
    </row>
    <row r="57" spans="1:7" x14ac:dyDescent="0.25">
      <c r="A57" s="83" t="s">
        <v>356</v>
      </c>
      <c r="B57" s="174">
        <v>90712</v>
      </c>
      <c r="C57" s="174">
        <v>0</v>
      </c>
      <c r="D57" s="172">
        <v>90712</v>
      </c>
      <c r="E57" s="174">
        <v>0</v>
      </c>
      <c r="F57" s="174">
        <v>0</v>
      </c>
      <c r="G57" s="172">
        <v>90712</v>
      </c>
    </row>
    <row r="58" spans="1:7" x14ac:dyDescent="0.25">
      <c r="A58" s="82" t="s">
        <v>357</v>
      </c>
      <c r="B58" s="172">
        <f>SUM(B59:B61)</f>
        <v>4067595.63</v>
      </c>
      <c r="C58" s="172">
        <v>0</v>
      </c>
      <c r="D58" s="172">
        <f>SUM(D59:D61)</f>
        <v>4067595.63</v>
      </c>
      <c r="E58" s="172">
        <v>0</v>
      </c>
      <c r="F58" s="172">
        <v>0</v>
      </c>
      <c r="G58" s="172">
        <f>SUM(G59:G61)</f>
        <v>4067595.63</v>
      </c>
    </row>
    <row r="59" spans="1:7" x14ac:dyDescent="0.25">
      <c r="A59" s="83" t="s">
        <v>358</v>
      </c>
      <c r="B59" s="174">
        <v>3967595.63</v>
      </c>
      <c r="C59" s="174">
        <v>0</v>
      </c>
      <c r="D59" s="172">
        <v>3967595.63</v>
      </c>
      <c r="E59" s="174">
        <v>0</v>
      </c>
      <c r="F59" s="174">
        <v>0</v>
      </c>
      <c r="G59" s="172">
        <v>3967595.63</v>
      </c>
    </row>
    <row r="60" spans="1:7" x14ac:dyDescent="0.25">
      <c r="A60" s="83" t="s">
        <v>359</v>
      </c>
      <c r="B60" s="172">
        <v>0</v>
      </c>
      <c r="C60" s="172">
        <v>0</v>
      </c>
      <c r="D60" s="172">
        <v>0</v>
      </c>
      <c r="E60" s="172">
        <v>0</v>
      </c>
      <c r="F60" s="172">
        <v>0</v>
      </c>
      <c r="G60" s="172">
        <v>0</v>
      </c>
    </row>
    <row r="61" spans="1:7" x14ac:dyDescent="0.25">
      <c r="A61" s="83" t="s">
        <v>360</v>
      </c>
      <c r="B61" s="174">
        <v>100000</v>
      </c>
      <c r="C61" s="174">
        <v>0</v>
      </c>
      <c r="D61" s="172">
        <v>100000</v>
      </c>
      <c r="E61" s="174">
        <v>0</v>
      </c>
      <c r="F61" s="174">
        <v>0</v>
      </c>
      <c r="G61" s="172">
        <v>100000</v>
      </c>
    </row>
    <row r="62" spans="1:7" x14ac:dyDescent="0.25">
      <c r="A62" s="82" t="s">
        <v>361</v>
      </c>
      <c r="B62" s="172">
        <v>0</v>
      </c>
      <c r="C62" s="172">
        <v>0</v>
      </c>
      <c r="D62" s="172">
        <v>0</v>
      </c>
      <c r="E62" s="172">
        <v>0</v>
      </c>
      <c r="F62" s="172">
        <v>0</v>
      </c>
      <c r="G62" s="172">
        <v>0</v>
      </c>
    </row>
    <row r="63" spans="1:7" x14ac:dyDescent="0.25">
      <c r="A63" s="83" t="s">
        <v>362</v>
      </c>
      <c r="B63" s="172">
        <v>0</v>
      </c>
      <c r="C63" s="172">
        <v>0</v>
      </c>
      <c r="D63" s="172">
        <v>0</v>
      </c>
      <c r="E63" s="172">
        <v>0</v>
      </c>
      <c r="F63" s="172">
        <v>0</v>
      </c>
      <c r="G63" s="172">
        <v>0</v>
      </c>
    </row>
    <row r="64" spans="1:7" x14ac:dyDescent="0.25">
      <c r="A64" s="83" t="s">
        <v>363</v>
      </c>
      <c r="B64" s="172">
        <v>0</v>
      </c>
      <c r="C64" s="172">
        <v>0</v>
      </c>
      <c r="D64" s="172">
        <v>0</v>
      </c>
      <c r="E64" s="172">
        <v>0</v>
      </c>
      <c r="F64" s="172">
        <v>0</v>
      </c>
      <c r="G64" s="172">
        <v>0</v>
      </c>
    </row>
    <row r="65" spans="1:7" x14ac:dyDescent="0.25">
      <c r="A65" s="83" t="s">
        <v>364</v>
      </c>
      <c r="B65" s="172">
        <v>0</v>
      </c>
      <c r="C65" s="172">
        <v>0</v>
      </c>
      <c r="D65" s="172">
        <v>0</v>
      </c>
      <c r="E65" s="172">
        <v>0</v>
      </c>
      <c r="F65" s="172">
        <v>0</v>
      </c>
      <c r="G65" s="172">
        <v>0</v>
      </c>
    </row>
    <row r="66" spans="1:7" x14ac:dyDescent="0.25">
      <c r="A66" s="83" t="s">
        <v>365</v>
      </c>
      <c r="B66" s="172">
        <v>0</v>
      </c>
      <c r="C66" s="172">
        <v>0</v>
      </c>
      <c r="D66" s="172">
        <v>0</v>
      </c>
      <c r="E66" s="172">
        <v>0</v>
      </c>
      <c r="F66" s="172">
        <v>0</v>
      </c>
      <c r="G66" s="172">
        <v>0</v>
      </c>
    </row>
    <row r="67" spans="1:7" x14ac:dyDescent="0.25">
      <c r="A67" s="83" t="s">
        <v>366</v>
      </c>
      <c r="B67" s="172">
        <v>0</v>
      </c>
      <c r="C67" s="172">
        <v>0</v>
      </c>
      <c r="D67" s="172">
        <v>0</v>
      </c>
      <c r="E67" s="172">
        <v>0</v>
      </c>
      <c r="F67" s="172">
        <v>0</v>
      </c>
      <c r="G67" s="172">
        <v>0</v>
      </c>
    </row>
    <row r="68" spans="1:7" x14ac:dyDescent="0.25">
      <c r="A68" s="83" t="s">
        <v>367</v>
      </c>
      <c r="B68" s="172">
        <v>0</v>
      </c>
      <c r="C68" s="172">
        <v>0</v>
      </c>
      <c r="D68" s="172">
        <v>0</v>
      </c>
      <c r="E68" s="172">
        <v>0</v>
      </c>
      <c r="F68" s="172">
        <v>0</v>
      </c>
      <c r="G68" s="172">
        <v>0</v>
      </c>
    </row>
    <row r="69" spans="1:7" x14ac:dyDescent="0.25">
      <c r="A69" s="83" t="s">
        <v>368</v>
      </c>
      <c r="B69" s="172">
        <v>0</v>
      </c>
      <c r="C69" s="172">
        <v>0</v>
      </c>
      <c r="D69" s="172">
        <v>0</v>
      </c>
      <c r="E69" s="172">
        <v>0</v>
      </c>
      <c r="F69" s="172">
        <v>0</v>
      </c>
      <c r="G69" s="172">
        <v>0</v>
      </c>
    </row>
    <row r="70" spans="1:7" x14ac:dyDescent="0.25">
      <c r="A70" s="83" t="s">
        <v>369</v>
      </c>
      <c r="B70" s="172">
        <v>0</v>
      </c>
      <c r="C70" s="172">
        <v>0</v>
      </c>
      <c r="D70" s="172">
        <v>0</v>
      </c>
      <c r="E70" s="172">
        <v>0</v>
      </c>
      <c r="F70" s="172">
        <v>0</v>
      </c>
      <c r="G70" s="172">
        <v>0</v>
      </c>
    </row>
    <row r="71" spans="1:7" x14ac:dyDescent="0.25">
      <c r="A71" s="82" t="s">
        <v>370</v>
      </c>
      <c r="B71" s="172">
        <v>0</v>
      </c>
      <c r="C71" s="172">
        <v>0</v>
      </c>
      <c r="D71" s="172">
        <v>0</v>
      </c>
      <c r="E71" s="172">
        <v>0</v>
      </c>
      <c r="F71" s="172">
        <v>0</v>
      </c>
      <c r="G71" s="172">
        <v>0</v>
      </c>
    </row>
    <row r="72" spans="1:7" x14ac:dyDescent="0.25">
      <c r="A72" s="83" t="s">
        <v>371</v>
      </c>
      <c r="B72" s="172">
        <v>0</v>
      </c>
      <c r="C72" s="172">
        <v>0</v>
      </c>
      <c r="D72" s="172">
        <v>0</v>
      </c>
      <c r="E72" s="172">
        <v>0</v>
      </c>
      <c r="F72" s="172">
        <v>0</v>
      </c>
      <c r="G72" s="172">
        <v>0</v>
      </c>
    </row>
    <row r="73" spans="1:7" x14ac:dyDescent="0.25">
      <c r="A73" s="83" t="s">
        <v>372</v>
      </c>
      <c r="B73" s="172">
        <v>0</v>
      </c>
      <c r="C73" s="172">
        <v>0</v>
      </c>
      <c r="D73" s="172">
        <v>0</v>
      </c>
      <c r="E73" s="172">
        <v>0</v>
      </c>
      <c r="F73" s="172">
        <v>0</v>
      </c>
      <c r="G73" s="172">
        <v>0</v>
      </c>
    </row>
    <row r="74" spans="1:7" x14ac:dyDescent="0.25">
      <c r="A74" s="83" t="s">
        <v>373</v>
      </c>
      <c r="B74" s="172">
        <v>0</v>
      </c>
      <c r="C74" s="172">
        <v>0</v>
      </c>
      <c r="D74" s="172">
        <v>0</v>
      </c>
      <c r="E74" s="172">
        <v>0</v>
      </c>
      <c r="F74" s="172">
        <v>0</v>
      </c>
      <c r="G74" s="172">
        <v>0</v>
      </c>
    </row>
    <row r="75" spans="1:7" x14ac:dyDescent="0.25">
      <c r="A75" s="82" t="s">
        <v>374</v>
      </c>
      <c r="B75" s="172">
        <v>0</v>
      </c>
      <c r="C75" s="172">
        <v>0</v>
      </c>
      <c r="D75" s="172">
        <v>0</v>
      </c>
      <c r="E75" s="172">
        <v>0</v>
      </c>
      <c r="F75" s="172">
        <v>0</v>
      </c>
      <c r="G75" s="172">
        <v>0</v>
      </c>
    </row>
    <row r="76" spans="1:7" x14ac:dyDescent="0.25">
      <c r="A76" s="83" t="s">
        <v>375</v>
      </c>
      <c r="B76" s="172">
        <v>0</v>
      </c>
      <c r="C76" s="172">
        <v>0</v>
      </c>
      <c r="D76" s="172">
        <v>0</v>
      </c>
      <c r="E76" s="172">
        <v>0</v>
      </c>
      <c r="F76" s="172">
        <v>0</v>
      </c>
      <c r="G76" s="172">
        <v>0</v>
      </c>
    </row>
    <row r="77" spans="1:7" x14ac:dyDescent="0.25">
      <c r="A77" s="83" t="s">
        <v>376</v>
      </c>
      <c r="B77" s="172">
        <v>0</v>
      </c>
      <c r="C77" s="172">
        <v>0</v>
      </c>
      <c r="D77" s="172">
        <v>0</v>
      </c>
      <c r="E77" s="172">
        <v>0</v>
      </c>
      <c r="F77" s="172">
        <v>0</v>
      </c>
      <c r="G77" s="172">
        <v>0</v>
      </c>
    </row>
    <row r="78" spans="1:7" x14ac:dyDescent="0.25">
      <c r="A78" s="83" t="s">
        <v>377</v>
      </c>
      <c r="B78" s="172">
        <v>0</v>
      </c>
      <c r="C78" s="172">
        <v>0</v>
      </c>
      <c r="D78" s="172">
        <v>0</v>
      </c>
      <c r="E78" s="172">
        <v>0</v>
      </c>
      <c r="F78" s="172">
        <v>0</v>
      </c>
      <c r="G78" s="172">
        <v>0</v>
      </c>
    </row>
    <row r="79" spans="1:7" x14ac:dyDescent="0.25">
      <c r="A79" s="83" t="s">
        <v>378</v>
      </c>
      <c r="B79" s="172">
        <v>0</v>
      </c>
      <c r="C79" s="172">
        <v>0</v>
      </c>
      <c r="D79" s="172">
        <v>0</v>
      </c>
      <c r="E79" s="172">
        <v>0</v>
      </c>
      <c r="F79" s="172">
        <v>0</v>
      </c>
      <c r="G79" s="172">
        <v>0</v>
      </c>
    </row>
    <row r="80" spans="1:7" x14ac:dyDescent="0.25">
      <c r="A80" s="83" t="s">
        <v>379</v>
      </c>
      <c r="B80" s="172">
        <v>0</v>
      </c>
      <c r="C80" s="172">
        <v>0</v>
      </c>
      <c r="D80" s="172">
        <v>0</v>
      </c>
      <c r="E80" s="172">
        <v>0</v>
      </c>
      <c r="F80" s="172">
        <v>0</v>
      </c>
      <c r="G80" s="172">
        <v>0</v>
      </c>
    </row>
    <row r="81" spans="1:7" x14ac:dyDescent="0.25">
      <c r="A81" s="83" t="s">
        <v>380</v>
      </c>
      <c r="B81" s="172">
        <v>0</v>
      </c>
      <c r="C81" s="172">
        <v>0</v>
      </c>
      <c r="D81" s="172">
        <v>0</v>
      </c>
      <c r="E81" s="172">
        <v>0</v>
      </c>
      <c r="F81" s="172">
        <v>0</v>
      </c>
      <c r="G81" s="172">
        <v>0</v>
      </c>
    </row>
    <row r="82" spans="1:7" x14ac:dyDescent="0.25">
      <c r="A82" s="83" t="s">
        <v>381</v>
      </c>
      <c r="B82" s="172">
        <v>0</v>
      </c>
      <c r="C82" s="172">
        <v>0</v>
      </c>
      <c r="D82" s="172">
        <v>0</v>
      </c>
      <c r="E82" s="172">
        <v>0</v>
      </c>
      <c r="F82" s="172">
        <v>0</v>
      </c>
      <c r="G82" s="172">
        <v>0</v>
      </c>
    </row>
    <row r="83" spans="1:7" x14ac:dyDescent="0.25">
      <c r="A83" s="84"/>
      <c r="B83" s="173"/>
      <c r="C83" s="173"/>
      <c r="D83" s="173"/>
      <c r="E83" s="173"/>
      <c r="F83" s="173"/>
      <c r="G83" s="173"/>
    </row>
    <row r="84" spans="1:7" x14ac:dyDescent="0.25">
      <c r="A84" s="27" t="s">
        <v>382</v>
      </c>
      <c r="B84" s="171">
        <v>0</v>
      </c>
      <c r="C84" s="171">
        <v>0</v>
      </c>
      <c r="D84" s="171">
        <v>0</v>
      </c>
      <c r="E84" s="171">
        <v>0</v>
      </c>
      <c r="F84" s="171">
        <v>0</v>
      </c>
      <c r="G84" s="171">
        <v>0</v>
      </c>
    </row>
    <row r="85" spans="1:7" x14ac:dyDescent="0.25">
      <c r="A85" s="82" t="s">
        <v>309</v>
      </c>
      <c r="B85" s="172">
        <v>0</v>
      </c>
      <c r="C85" s="172">
        <v>0</v>
      </c>
      <c r="D85" s="172">
        <v>0</v>
      </c>
      <c r="E85" s="172">
        <v>0</v>
      </c>
      <c r="F85" s="172">
        <v>0</v>
      </c>
      <c r="G85" s="172">
        <v>0</v>
      </c>
    </row>
    <row r="86" spans="1:7" x14ac:dyDescent="0.25">
      <c r="A86" s="83" t="s">
        <v>310</v>
      </c>
      <c r="B86" s="172">
        <v>0</v>
      </c>
      <c r="C86" s="172">
        <v>0</v>
      </c>
      <c r="D86" s="172">
        <v>0</v>
      </c>
      <c r="E86" s="172">
        <v>0</v>
      </c>
      <c r="F86" s="172">
        <v>0</v>
      </c>
      <c r="G86" s="172">
        <v>0</v>
      </c>
    </row>
    <row r="87" spans="1:7" x14ac:dyDescent="0.25">
      <c r="A87" s="83" t="s">
        <v>311</v>
      </c>
      <c r="B87" s="172">
        <v>0</v>
      </c>
      <c r="C87" s="172">
        <v>0</v>
      </c>
      <c r="D87" s="172">
        <v>0</v>
      </c>
      <c r="E87" s="172">
        <v>0</v>
      </c>
      <c r="F87" s="172">
        <v>0</v>
      </c>
      <c r="G87" s="172">
        <v>0</v>
      </c>
    </row>
    <row r="88" spans="1:7" x14ac:dyDescent="0.25">
      <c r="A88" s="83" t="s">
        <v>312</v>
      </c>
      <c r="B88" s="172">
        <v>0</v>
      </c>
      <c r="C88" s="172">
        <v>0</v>
      </c>
      <c r="D88" s="172">
        <v>0</v>
      </c>
      <c r="E88" s="172">
        <v>0</v>
      </c>
      <c r="F88" s="172">
        <v>0</v>
      </c>
      <c r="G88" s="172">
        <v>0</v>
      </c>
    </row>
    <row r="89" spans="1:7" x14ac:dyDescent="0.25">
      <c r="A89" s="83" t="s">
        <v>313</v>
      </c>
      <c r="B89" s="172">
        <v>0</v>
      </c>
      <c r="C89" s="172">
        <v>0</v>
      </c>
      <c r="D89" s="172">
        <v>0</v>
      </c>
      <c r="E89" s="172">
        <v>0</v>
      </c>
      <c r="F89" s="172">
        <v>0</v>
      </c>
      <c r="G89" s="172">
        <v>0</v>
      </c>
    </row>
    <row r="90" spans="1:7" x14ac:dyDescent="0.25">
      <c r="A90" s="83" t="s">
        <v>314</v>
      </c>
      <c r="B90" s="172">
        <v>0</v>
      </c>
      <c r="C90" s="172">
        <v>0</v>
      </c>
      <c r="D90" s="172">
        <v>0</v>
      </c>
      <c r="E90" s="172">
        <v>0</v>
      </c>
      <c r="F90" s="172">
        <v>0</v>
      </c>
      <c r="G90" s="172">
        <v>0</v>
      </c>
    </row>
    <row r="91" spans="1:7" x14ac:dyDescent="0.25">
      <c r="A91" s="83" t="s">
        <v>315</v>
      </c>
      <c r="B91" s="172">
        <v>0</v>
      </c>
      <c r="C91" s="172">
        <v>0</v>
      </c>
      <c r="D91" s="172">
        <v>0</v>
      </c>
      <c r="E91" s="172">
        <v>0</v>
      </c>
      <c r="F91" s="172">
        <v>0</v>
      </c>
      <c r="G91" s="172">
        <v>0</v>
      </c>
    </row>
    <row r="92" spans="1:7" x14ac:dyDescent="0.25">
      <c r="A92" s="83" t="s">
        <v>316</v>
      </c>
      <c r="B92" s="172">
        <v>0</v>
      </c>
      <c r="C92" s="172">
        <v>0</v>
      </c>
      <c r="D92" s="172">
        <v>0</v>
      </c>
      <c r="E92" s="172">
        <v>0</v>
      </c>
      <c r="F92" s="172">
        <v>0</v>
      </c>
      <c r="G92" s="172">
        <v>0</v>
      </c>
    </row>
    <row r="93" spans="1:7" x14ac:dyDescent="0.25">
      <c r="A93" s="82" t="s">
        <v>317</v>
      </c>
      <c r="B93" s="172">
        <v>0</v>
      </c>
      <c r="C93" s="172">
        <v>0</v>
      </c>
      <c r="D93" s="172">
        <v>0</v>
      </c>
      <c r="E93" s="172">
        <v>0</v>
      </c>
      <c r="F93" s="172">
        <v>0</v>
      </c>
      <c r="G93" s="172">
        <v>0</v>
      </c>
    </row>
    <row r="94" spans="1:7" x14ac:dyDescent="0.25">
      <c r="A94" s="83" t="s">
        <v>318</v>
      </c>
      <c r="B94" s="172">
        <v>0</v>
      </c>
      <c r="C94" s="172">
        <v>0</v>
      </c>
      <c r="D94" s="172">
        <v>0</v>
      </c>
      <c r="E94" s="172">
        <v>0</v>
      </c>
      <c r="F94" s="172">
        <v>0</v>
      </c>
      <c r="G94" s="172">
        <v>0</v>
      </c>
    </row>
    <row r="95" spans="1:7" x14ac:dyDescent="0.25">
      <c r="A95" s="83" t="s">
        <v>319</v>
      </c>
      <c r="B95" s="172">
        <v>0</v>
      </c>
      <c r="C95" s="172">
        <v>0</v>
      </c>
      <c r="D95" s="172">
        <v>0</v>
      </c>
      <c r="E95" s="172">
        <v>0</v>
      </c>
      <c r="F95" s="172">
        <v>0</v>
      </c>
      <c r="G95" s="172">
        <v>0</v>
      </c>
    </row>
    <row r="96" spans="1:7" x14ac:dyDescent="0.25">
      <c r="A96" s="83" t="s">
        <v>320</v>
      </c>
      <c r="B96" s="172">
        <v>0</v>
      </c>
      <c r="C96" s="172">
        <v>0</v>
      </c>
      <c r="D96" s="172">
        <v>0</v>
      </c>
      <c r="E96" s="172">
        <v>0</v>
      </c>
      <c r="F96" s="172">
        <v>0</v>
      </c>
      <c r="G96" s="172">
        <v>0</v>
      </c>
    </row>
    <row r="97" spans="1:7" x14ac:dyDescent="0.25">
      <c r="A97" s="83" t="s">
        <v>321</v>
      </c>
      <c r="B97" s="172">
        <v>0</v>
      </c>
      <c r="C97" s="172">
        <v>0</v>
      </c>
      <c r="D97" s="172">
        <v>0</v>
      </c>
      <c r="E97" s="172">
        <v>0</v>
      </c>
      <c r="F97" s="172">
        <v>0</v>
      </c>
      <c r="G97" s="172">
        <v>0</v>
      </c>
    </row>
    <row r="98" spans="1:7" x14ac:dyDescent="0.25">
      <c r="A98" s="85" t="s">
        <v>322</v>
      </c>
      <c r="B98" s="172">
        <v>0</v>
      </c>
      <c r="C98" s="172">
        <v>0</v>
      </c>
      <c r="D98" s="172">
        <v>0</v>
      </c>
      <c r="E98" s="172">
        <v>0</v>
      </c>
      <c r="F98" s="172">
        <v>0</v>
      </c>
      <c r="G98" s="172">
        <v>0</v>
      </c>
    </row>
    <row r="99" spans="1:7" x14ac:dyDescent="0.25">
      <c r="A99" s="83" t="s">
        <v>323</v>
      </c>
      <c r="B99" s="172">
        <v>0</v>
      </c>
      <c r="C99" s="172">
        <v>0</v>
      </c>
      <c r="D99" s="172">
        <v>0</v>
      </c>
      <c r="E99" s="172">
        <v>0</v>
      </c>
      <c r="F99" s="172">
        <v>0</v>
      </c>
      <c r="G99" s="172">
        <v>0</v>
      </c>
    </row>
    <row r="100" spans="1:7" x14ac:dyDescent="0.25">
      <c r="A100" s="83" t="s">
        <v>324</v>
      </c>
      <c r="B100" s="172">
        <v>0</v>
      </c>
      <c r="C100" s="172">
        <v>0</v>
      </c>
      <c r="D100" s="172">
        <v>0</v>
      </c>
      <c r="E100" s="172">
        <v>0</v>
      </c>
      <c r="F100" s="172">
        <v>0</v>
      </c>
      <c r="G100" s="172">
        <v>0</v>
      </c>
    </row>
    <row r="101" spans="1:7" x14ac:dyDescent="0.25">
      <c r="A101" s="83" t="s">
        <v>325</v>
      </c>
      <c r="B101" s="172">
        <v>0</v>
      </c>
      <c r="C101" s="172">
        <v>0</v>
      </c>
      <c r="D101" s="172">
        <v>0</v>
      </c>
      <c r="E101" s="172">
        <v>0</v>
      </c>
      <c r="F101" s="172">
        <v>0</v>
      </c>
      <c r="G101" s="172">
        <v>0</v>
      </c>
    </row>
    <row r="102" spans="1:7" x14ac:dyDescent="0.25">
      <c r="A102" s="83" t="s">
        <v>326</v>
      </c>
      <c r="B102" s="172">
        <v>0</v>
      </c>
      <c r="C102" s="172">
        <v>0</v>
      </c>
      <c r="D102" s="172">
        <v>0</v>
      </c>
      <c r="E102" s="172">
        <v>0</v>
      </c>
      <c r="F102" s="172">
        <v>0</v>
      </c>
      <c r="G102" s="172">
        <v>0</v>
      </c>
    </row>
    <row r="103" spans="1:7" x14ac:dyDescent="0.25">
      <c r="A103" s="82" t="s">
        <v>327</v>
      </c>
      <c r="B103" s="172">
        <v>0</v>
      </c>
      <c r="C103" s="172">
        <v>0</v>
      </c>
      <c r="D103" s="172">
        <v>0</v>
      </c>
      <c r="E103" s="172">
        <v>0</v>
      </c>
      <c r="F103" s="172">
        <v>0</v>
      </c>
      <c r="G103" s="172">
        <v>0</v>
      </c>
    </row>
    <row r="104" spans="1:7" x14ac:dyDescent="0.25">
      <c r="A104" s="83" t="s">
        <v>328</v>
      </c>
      <c r="B104" s="172">
        <v>0</v>
      </c>
      <c r="C104" s="172">
        <v>0</v>
      </c>
      <c r="D104" s="172">
        <v>0</v>
      </c>
      <c r="E104" s="172">
        <v>0</v>
      </c>
      <c r="F104" s="172">
        <v>0</v>
      </c>
      <c r="G104" s="172">
        <v>0</v>
      </c>
    </row>
    <row r="105" spans="1:7" x14ac:dyDescent="0.25">
      <c r="A105" s="83" t="s">
        <v>329</v>
      </c>
      <c r="B105" s="172">
        <v>0</v>
      </c>
      <c r="C105" s="172">
        <v>0</v>
      </c>
      <c r="D105" s="172">
        <v>0</v>
      </c>
      <c r="E105" s="172">
        <v>0</v>
      </c>
      <c r="F105" s="172">
        <v>0</v>
      </c>
      <c r="G105" s="172">
        <v>0</v>
      </c>
    </row>
    <row r="106" spans="1:7" x14ac:dyDescent="0.25">
      <c r="A106" s="83" t="s">
        <v>330</v>
      </c>
      <c r="B106" s="172">
        <v>0</v>
      </c>
      <c r="C106" s="172">
        <v>0</v>
      </c>
      <c r="D106" s="172">
        <v>0</v>
      </c>
      <c r="E106" s="172">
        <v>0</v>
      </c>
      <c r="F106" s="172">
        <v>0</v>
      </c>
      <c r="G106" s="172">
        <v>0</v>
      </c>
    </row>
    <row r="107" spans="1:7" x14ac:dyDescent="0.25">
      <c r="A107" s="83" t="s">
        <v>331</v>
      </c>
      <c r="B107" s="172">
        <v>0</v>
      </c>
      <c r="C107" s="172">
        <v>0</v>
      </c>
      <c r="D107" s="172">
        <v>0</v>
      </c>
      <c r="E107" s="172">
        <v>0</v>
      </c>
      <c r="F107" s="172">
        <v>0</v>
      </c>
      <c r="G107" s="172">
        <v>0</v>
      </c>
    </row>
    <row r="108" spans="1:7" x14ac:dyDescent="0.25">
      <c r="A108" s="83" t="s">
        <v>332</v>
      </c>
      <c r="B108" s="172">
        <v>0</v>
      </c>
      <c r="C108" s="172">
        <v>0</v>
      </c>
      <c r="D108" s="172">
        <v>0</v>
      </c>
      <c r="E108" s="172">
        <v>0</v>
      </c>
      <c r="F108" s="172">
        <v>0</v>
      </c>
      <c r="G108" s="172">
        <v>0</v>
      </c>
    </row>
    <row r="109" spans="1:7" x14ac:dyDescent="0.25">
      <c r="A109" s="83" t="s">
        <v>333</v>
      </c>
      <c r="B109" s="172">
        <v>0</v>
      </c>
      <c r="C109" s="172">
        <v>0</v>
      </c>
      <c r="D109" s="172">
        <v>0</v>
      </c>
      <c r="E109" s="172">
        <v>0</v>
      </c>
      <c r="F109" s="172">
        <v>0</v>
      </c>
      <c r="G109" s="172">
        <v>0</v>
      </c>
    </row>
    <row r="110" spans="1:7" x14ac:dyDescent="0.25">
      <c r="A110" s="83" t="s">
        <v>334</v>
      </c>
      <c r="B110" s="172">
        <v>0</v>
      </c>
      <c r="C110" s="172">
        <v>0</v>
      </c>
      <c r="D110" s="172">
        <v>0</v>
      </c>
      <c r="E110" s="172">
        <v>0</v>
      </c>
      <c r="F110" s="172">
        <v>0</v>
      </c>
      <c r="G110" s="172">
        <v>0</v>
      </c>
    </row>
    <row r="111" spans="1:7" x14ac:dyDescent="0.25">
      <c r="A111" s="83" t="s">
        <v>335</v>
      </c>
      <c r="B111" s="172">
        <v>0</v>
      </c>
      <c r="C111" s="172">
        <v>0</v>
      </c>
      <c r="D111" s="172">
        <v>0</v>
      </c>
      <c r="E111" s="172">
        <v>0</v>
      </c>
      <c r="F111" s="172">
        <v>0</v>
      </c>
      <c r="G111" s="172">
        <v>0</v>
      </c>
    </row>
    <row r="112" spans="1:7" x14ac:dyDescent="0.25">
      <c r="A112" s="83" t="s">
        <v>336</v>
      </c>
      <c r="B112" s="172">
        <v>0</v>
      </c>
      <c r="C112" s="172">
        <v>0</v>
      </c>
      <c r="D112" s="172">
        <v>0</v>
      </c>
      <c r="E112" s="172">
        <v>0</v>
      </c>
      <c r="F112" s="172">
        <v>0</v>
      </c>
      <c r="G112" s="172">
        <v>0</v>
      </c>
    </row>
    <row r="113" spans="1:7" x14ac:dyDescent="0.25">
      <c r="A113" s="82" t="s">
        <v>337</v>
      </c>
      <c r="B113" s="172">
        <v>0</v>
      </c>
      <c r="C113" s="172">
        <v>0</v>
      </c>
      <c r="D113" s="172">
        <v>0</v>
      </c>
      <c r="E113" s="172">
        <v>0</v>
      </c>
      <c r="F113" s="172">
        <v>0</v>
      </c>
      <c r="G113" s="172">
        <v>0</v>
      </c>
    </row>
    <row r="114" spans="1:7" x14ac:dyDescent="0.25">
      <c r="A114" s="83" t="s">
        <v>338</v>
      </c>
      <c r="B114" s="172">
        <v>0</v>
      </c>
      <c r="C114" s="172">
        <v>0</v>
      </c>
      <c r="D114" s="172">
        <v>0</v>
      </c>
      <c r="E114" s="172">
        <v>0</v>
      </c>
      <c r="F114" s="172">
        <v>0</v>
      </c>
      <c r="G114" s="172">
        <v>0</v>
      </c>
    </row>
    <row r="115" spans="1:7" x14ac:dyDescent="0.25">
      <c r="A115" s="83" t="s">
        <v>339</v>
      </c>
      <c r="B115" s="172">
        <v>0</v>
      </c>
      <c r="C115" s="172">
        <v>0</v>
      </c>
      <c r="D115" s="172">
        <v>0</v>
      </c>
      <c r="E115" s="172">
        <v>0</v>
      </c>
      <c r="F115" s="172">
        <v>0</v>
      </c>
      <c r="G115" s="172">
        <v>0</v>
      </c>
    </row>
    <row r="116" spans="1:7" x14ac:dyDescent="0.25">
      <c r="A116" s="83" t="s">
        <v>340</v>
      </c>
      <c r="B116" s="172">
        <v>0</v>
      </c>
      <c r="C116" s="172">
        <v>0</v>
      </c>
      <c r="D116" s="172">
        <v>0</v>
      </c>
      <c r="E116" s="172">
        <v>0</v>
      </c>
      <c r="F116" s="172">
        <v>0</v>
      </c>
      <c r="G116" s="172">
        <v>0</v>
      </c>
    </row>
    <row r="117" spans="1:7" x14ac:dyDescent="0.25">
      <c r="A117" s="83" t="s">
        <v>341</v>
      </c>
      <c r="B117" s="172">
        <v>0</v>
      </c>
      <c r="C117" s="172">
        <v>0</v>
      </c>
      <c r="D117" s="172">
        <v>0</v>
      </c>
      <c r="E117" s="172">
        <v>0</v>
      </c>
      <c r="F117" s="172">
        <v>0</v>
      </c>
      <c r="G117" s="172">
        <v>0</v>
      </c>
    </row>
    <row r="118" spans="1:7" x14ac:dyDescent="0.25">
      <c r="A118" s="83" t="s">
        <v>342</v>
      </c>
      <c r="B118" s="172">
        <v>0</v>
      </c>
      <c r="C118" s="172">
        <v>0</v>
      </c>
      <c r="D118" s="172">
        <v>0</v>
      </c>
      <c r="E118" s="172">
        <v>0</v>
      </c>
      <c r="F118" s="172">
        <v>0</v>
      </c>
      <c r="G118" s="172">
        <v>0</v>
      </c>
    </row>
    <row r="119" spans="1:7" x14ac:dyDescent="0.25">
      <c r="A119" s="83" t="s">
        <v>343</v>
      </c>
      <c r="B119" s="172">
        <v>0</v>
      </c>
      <c r="C119" s="172">
        <v>0</v>
      </c>
      <c r="D119" s="172">
        <v>0</v>
      </c>
      <c r="E119" s="172">
        <v>0</v>
      </c>
      <c r="F119" s="172">
        <v>0</v>
      </c>
      <c r="G119" s="172">
        <v>0</v>
      </c>
    </row>
    <row r="120" spans="1:7" x14ac:dyDescent="0.25">
      <c r="A120" s="83" t="s">
        <v>344</v>
      </c>
      <c r="B120" s="172">
        <v>0</v>
      </c>
      <c r="C120" s="172">
        <v>0</v>
      </c>
      <c r="D120" s="172">
        <v>0</v>
      </c>
      <c r="E120" s="172">
        <v>0</v>
      </c>
      <c r="F120" s="172">
        <v>0</v>
      </c>
      <c r="G120" s="172">
        <v>0</v>
      </c>
    </row>
    <row r="121" spans="1:7" x14ac:dyDescent="0.25">
      <c r="A121" s="83" t="s">
        <v>345</v>
      </c>
      <c r="B121" s="172">
        <v>0</v>
      </c>
      <c r="C121" s="172">
        <v>0</v>
      </c>
      <c r="D121" s="172">
        <v>0</v>
      </c>
      <c r="E121" s="172">
        <v>0</v>
      </c>
      <c r="F121" s="172">
        <v>0</v>
      </c>
      <c r="G121" s="172">
        <v>0</v>
      </c>
    </row>
    <row r="122" spans="1:7" x14ac:dyDescent="0.25">
      <c r="A122" s="83" t="s">
        <v>346</v>
      </c>
      <c r="B122" s="172">
        <v>0</v>
      </c>
      <c r="C122" s="172">
        <v>0</v>
      </c>
      <c r="D122" s="172">
        <v>0</v>
      </c>
      <c r="E122" s="172">
        <v>0</v>
      </c>
      <c r="F122" s="172">
        <v>0</v>
      </c>
      <c r="G122" s="172">
        <v>0</v>
      </c>
    </row>
    <row r="123" spans="1:7" x14ac:dyDescent="0.25">
      <c r="A123" s="82" t="s">
        <v>347</v>
      </c>
      <c r="B123" s="172">
        <v>0</v>
      </c>
      <c r="C123" s="172">
        <v>0</v>
      </c>
      <c r="D123" s="172">
        <v>0</v>
      </c>
      <c r="E123" s="172">
        <v>0</v>
      </c>
      <c r="F123" s="172">
        <v>0</v>
      </c>
      <c r="G123" s="172">
        <v>0</v>
      </c>
    </row>
    <row r="124" spans="1:7" x14ac:dyDescent="0.25">
      <c r="A124" s="83" t="s">
        <v>348</v>
      </c>
      <c r="B124" s="172">
        <v>0</v>
      </c>
      <c r="C124" s="172">
        <v>0</v>
      </c>
      <c r="D124" s="172">
        <v>0</v>
      </c>
      <c r="E124" s="172">
        <v>0</v>
      </c>
      <c r="F124" s="172">
        <v>0</v>
      </c>
      <c r="G124" s="172">
        <v>0</v>
      </c>
    </row>
    <row r="125" spans="1:7" x14ac:dyDescent="0.25">
      <c r="A125" s="83" t="s">
        <v>349</v>
      </c>
      <c r="B125" s="172">
        <v>0</v>
      </c>
      <c r="C125" s="172">
        <v>0</v>
      </c>
      <c r="D125" s="172">
        <v>0</v>
      </c>
      <c r="E125" s="172">
        <v>0</v>
      </c>
      <c r="F125" s="172">
        <v>0</v>
      </c>
      <c r="G125" s="172">
        <v>0</v>
      </c>
    </row>
    <row r="126" spans="1:7" x14ac:dyDescent="0.25">
      <c r="A126" s="83" t="s">
        <v>350</v>
      </c>
      <c r="B126" s="172">
        <v>0</v>
      </c>
      <c r="C126" s="172">
        <v>0</v>
      </c>
      <c r="D126" s="172">
        <v>0</v>
      </c>
      <c r="E126" s="172">
        <v>0</v>
      </c>
      <c r="F126" s="172">
        <v>0</v>
      </c>
      <c r="G126" s="172">
        <v>0</v>
      </c>
    </row>
    <row r="127" spans="1:7" x14ac:dyDescent="0.25">
      <c r="A127" s="83" t="s">
        <v>351</v>
      </c>
      <c r="B127" s="172">
        <v>0</v>
      </c>
      <c r="C127" s="172">
        <v>0</v>
      </c>
      <c r="D127" s="172">
        <v>0</v>
      </c>
      <c r="E127" s="172">
        <v>0</v>
      </c>
      <c r="F127" s="172">
        <v>0</v>
      </c>
      <c r="G127" s="172">
        <v>0</v>
      </c>
    </row>
    <row r="128" spans="1:7" x14ac:dyDescent="0.25">
      <c r="A128" s="83" t="s">
        <v>352</v>
      </c>
      <c r="B128" s="172">
        <v>0</v>
      </c>
      <c r="C128" s="172">
        <v>0</v>
      </c>
      <c r="D128" s="172">
        <v>0</v>
      </c>
      <c r="E128" s="172">
        <v>0</v>
      </c>
      <c r="F128" s="172">
        <v>0</v>
      </c>
      <c r="G128" s="172">
        <v>0</v>
      </c>
    </row>
    <row r="129" spans="1:7" x14ac:dyDescent="0.25">
      <c r="A129" s="83" t="s">
        <v>353</v>
      </c>
      <c r="B129" s="172">
        <v>0</v>
      </c>
      <c r="C129" s="172">
        <v>0</v>
      </c>
      <c r="D129" s="172">
        <v>0</v>
      </c>
      <c r="E129" s="172">
        <v>0</v>
      </c>
      <c r="F129" s="172">
        <v>0</v>
      </c>
      <c r="G129" s="172">
        <v>0</v>
      </c>
    </row>
    <row r="130" spans="1:7" x14ac:dyDescent="0.25">
      <c r="A130" s="83" t="s">
        <v>354</v>
      </c>
      <c r="B130" s="172">
        <v>0</v>
      </c>
      <c r="C130" s="172">
        <v>0</v>
      </c>
      <c r="D130" s="172">
        <v>0</v>
      </c>
      <c r="E130" s="172">
        <v>0</v>
      </c>
      <c r="F130" s="172">
        <v>0</v>
      </c>
      <c r="G130" s="172">
        <v>0</v>
      </c>
    </row>
    <row r="131" spans="1:7" x14ac:dyDescent="0.25">
      <c r="A131" s="83" t="s">
        <v>355</v>
      </c>
      <c r="B131" s="172">
        <v>0</v>
      </c>
      <c r="C131" s="172">
        <v>0</v>
      </c>
      <c r="D131" s="172">
        <v>0</v>
      </c>
      <c r="E131" s="172">
        <v>0</v>
      </c>
      <c r="F131" s="172">
        <v>0</v>
      </c>
      <c r="G131" s="172">
        <v>0</v>
      </c>
    </row>
    <row r="132" spans="1:7" x14ac:dyDescent="0.25">
      <c r="A132" s="83" t="s">
        <v>356</v>
      </c>
      <c r="B132" s="172">
        <v>0</v>
      </c>
      <c r="C132" s="172">
        <v>0</v>
      </c>
      <c r="D132" s="172">
        <v>0</v>
      </c>
      <c r="E132" s="172">
        <v>0</v>
      </c>
      <c r="F132" s="172">
        <v>0</v>
      </c>
      <c r="G132" s="172">
        <v>0</v>
      </c>
    </row>
    <row r="133" spans="1:7" x14ac:dyDescent="0.25">
      <c r="A133" s="82" t="s">
        <v>357</v>
      </c>
      <c r="B133" s="172">
        <v>0</v>
      </c>
      <c r="C133" s="172">
        <v>0</v>
      </c>
      <c r="D133" s="172">
        <v>0</v>
      </c>
      <c r="E133" s="172">
        <v>0</v>
      </c>
      <c r="F133" s="172">
        <v>0</v>
      </c>
      <c r="G133" s="172">
        <v>0</v>
      </c>
    </row>
    <row r="134" spans="1:7" x14ac:dyDescent="0.25">
      <c r="A134" s="83" t="s">
        <v>358</v>
      </c>
      <c r="B134" s="172">
        <v>0</v>
      </c>
      <c r="C134" s="172">
        <v>0</v>
      </c>
      <c r="D134" s="172">
        <v>0</v>
      </c>
      <c r="E134" s="172">
        <v>0</v>
      </c>
      <c r="F134" s="172">
        <v>0</v>
      </c>
      <c r="G134" s="172">
        <v>0</v>
      </c>
    </row>
    <row r="135" spans="1:7" x14ac:dyDescent="0.25">
      <c r="A135" s="83" t="s">
        <v>359</v>
      </c>
      <c r="B135" s="172">
        <v>0</v>
      </c>
      <c r="C135" s="172">
        <v>0</v>
      </c>
      <c r="D135" s="172">
        <v>0</v>
      </c>
      <c r="E135" s="172">
        <v>0</v>
      </c>
      <c r="F135" s="172">
        <v>0</v>
      </c>
      <c r="G135" s="172">
        <v>0</v>
      </c>
    </row>
    <row r="136" spans="1:7" x14ac:dyDescent="0.25">
      <c r="A136" s="83" t="s">
        <v>360</v>
      </c>
      <c r="B136" s="172">
        <v>0</v>
      </c>
      <c r="C136" s="172">
        <v>0</v>
      </c>
      <c r="D136" s="172">
        <v>0</v>
      </c>
      <c r="E136" s="172">
        <v>0</v>
      </c>
      <c r="F136" s="172">
        <v>0</v>
      </c>
      <c r="G136" s="172">
        <v>0</v>
      </c>
    </row>
    <row r="137" spans="1:7" x14ac:dyDescent="0.25">
      <c r="A137" s="82" t="s">
        <v>361</v>
      </c>
      <c r="B137" s="172">
        <v>0</v>
      </c>
      <c r="C137" s="172">
        <v>0</v>
      </c>
      <c r="D137" s="172">
        <v>0</v>
      </c>
      <c r="E137" s="172">
        <v>0</v>
      </c>
      <c r="F137" s="172">
        <v>0</v>
      </c>
      <c r="G137" s="172">
        <v>0</v>
      </c>
    </row>
    <row r="138" spans="1:7" x14ac:dyDescent="0.25">
      <c r="A138" s="83" t="s">
        <v>362</v>
      </c>
      <c r="B138" s="172">
        <v>0</v>
      </c>
      <c r="C138" s="172">
        <v>0</v>
      </c>
      <c r="D138" s="172">
        <v>0</v>
      </c>
      <c r="E138" s="172">
        <v>0</v>
      </c>
      <c r="F138" s="172">
        <v>0</v>
      </c>
      <c r="G138" s="172">
        <v>0</v>
      </c>
    </row>
    <row r="139" spans="1:7" x14ac:dyDescent="0.25">
      <c r="A139" s="83" t="s">
        <v>363</v>
      </c>
      <c r="B139" s="172">
        <v>0</v>
      </c>
      <c r="C139" s="172">
        <v>0</v>
      </c>
      <c r="D139" s="172">
        <v>0</v>
      </c>
      <c r="E139" s="172">
        <v>0</v>
      </c>
      <c r="F139" s="172">
        <v>0</v>
      </c>
      <c r="G139" s="172">
        <v>0</v>
      </c>
    </row>
    <row r="140" spans="1:7" x14ac:dyDescent="0.25">
      <c r="A140" s="83" t="s">
        <v>364</v>
      </c>
      <c r="B140" s="172">
        <v>0</v>
      </c>
      <c r="C140" s="172">
        <v>0</v>
      </c>
      <c r="D140" s="172">
        <v>0</v>
      </c>
      <c r="E140" s="172">
        <v>0</v>
      </c>
      <c r="F140" s="172">
        <v>0</v>
      </c>
      <c r="G140" s="172">
        <v>0</v>
      </c>
    </row>
    <row r="141" spans="1:7" x14ac:dyDescent="0.25">
      <c r="A141" s="83" t="s">
        <v>365</v>
      </c>
      <c r="B141" s="172">
        <v>0</v>
      </c>
      <c r="C141" s="172">
        <v>0</v>
      </c>
      <c r="D141" s="172">
        <v>0</v>
      </c>
      <c r="E141" s="172">
        <v>0</v>
      </c>
      <c r="F141" s="172">
        <v>0</v>
      </c>
      <c r="G141" s="172">
        <v>0</v>
      </c>
    </row>
    <row r="142" spans="1:7" x14ac:dyDescent="0.25">
      <c r="A142" s="83" t="s">
        <v>366</v>
      </c>
      <c r="B142" s="172">
        <v>0</v>
      </c>
      <c r="C142" s="172">
        <v>0</v>
      </c>
      <c r="D142" s="172">
        <v>0</v>
      </c>
      <c r="E142" s="172">
        <v>0</v>
      </c>
      <c r="F142" s="172">
        <v>0</v>
      </c>
      <c r="G142" s="172">
        <v>0</v>
      </c>
    </row>
    <row r="143" spans="1:7" x14ac:dyDescent="0.25">
      <c r="A143" s="83" t="s">
        <v>367</v>
      </c>
      <c r="B143" s="172">
        <v>0</v>
      </c>
      <c r="C143" s="172">
        <v>0</v>
      </c>
      <c r="D143" s="172">
        <v>0</v>
      </c>
      <c r="E143" s="172">
        <v>0</v>
      </c>
      <c r="F143" s="172">
        <v>0</v>
      </c>
      <c r="G143" s="172">
        <v>0</v>
      </c>
    </row>
    <row r="144" spans="1:7" x14ac:dyDescent="0.25">
      <c r="A144" s="83" t="s">
        <v>368</v>
      </c>
      <c r="B144" s="172">
        <v>0</v>
      </c>
      <c r="C144" s="172">
        <v>0</v>
      </c>
      <c r="D144" s="172">
        <v>0</v>
      </c>
      <c r="E144" s="172">
        <v>0</v>
      </c>
      <c r="F144" s="172">
        <v>0</v>
      </c>
      <c r="G144" s="172">
        <v>0</v>
      </c>
    </row>
    <row r="145" spans="1:7" x14ac:dyDescent="0.25">
      <c r="A145" s="83" t="s">
        <v>369</v>
      </c>
      <c r="B145" s="172">
        <v>0</v>
      </c>
      <c r="C145" s="172">
        <v>0</v>
      </c>
      <c r="D145" s="172">
        <v>0</v>
      </c>
      <c r="E145" s="172">
        <v>0</v>
      </c>
      <c r="F145" s="172">
        <v>0</v>
      </c>
      <c r="G145" s="172">
        <v>0</v>
      </c>
    </row>
    <row r="146" spans="1:7" x14ac:dyDescent="0.25">
      <c r="A146" s="82" t="s">
        <v>370</v>
      </c>
      <c r="B146" s="172">
        <v>0</v>
      </c>
      <c r="C146" s="172">
        <v>0</v>
      </c>
      <c r="D146" s="172">
        <v>0</v>
      </c>
      <c r="E146" s="172">
        <v>0</v>
      </c>
      <c r="F146" s="172">
        <v>0</v>
      </c>
      <c r="G146" s="172">
        <v>0</v>
      </c>
    </row>
    <row r="147" spans="1:7" x14ac:dyDescent="0.25">
      <c r="A147" s="83" t="s">
        <v>371</v>
      </c>
      <c r="B147" s="172">
        <v>0</v>
      </c>
      <c r="C147" s="172">
        <v>0</v>
      </c>
      <c r="D147" s="172">
        <v>0</v>
      </c>
      <c r="E147" s="172">
        <v>0</v>
      </c>
      <c r="F147" s="172">
        <v>0</v>
      </c>
      <c r="G147" s="172">
        <v>0</v>
      </c>
    </row>
    <row r="148" spans="1:7" x14ac:dyDescent="0.25">
      <c r="A148" s="83" t="s">
        <v>372</v>
      </c>
      <c r="B148" s="172">
        <v>0</v>
      </c>
      <c r="C148" s="172">
        <v>0</v>
      </c>
      <c r="D148" s="172">
        <v>0</v>
      </c>
      <c r="E148" s="172">
        <v>0</v>
      </c>
      <c r="F148" s="172">
        <v>0</v>
      </c>
      <c r="G148" s="172">
        <v>0</v>
      </c>
    </row>
    <row r="149" spans="1:7" x14ac:dyDescent="0.25">
      <c r="A149" s="83" t="s">
        <v>373</v>
      </c>
      <c r="B149" s="172">
        <v>0</v>
      </c>
      <c r="C149" s="172">
        <v>0</v>
      </c>
      <c r="D149" s="172">
        <v>0</v>
      </c>
      <c r="E149" s="172">
        <v>0</v>
      </c>
      <c r="F149" s="172">
        <v>0</v>
      </c>
      <c r="G149" s="172">
        <v>0</v>
      </c>
    </row>
    <row r="150" spans="1:7" x14ac:dyDescent="0.25">
      <c r="A150" s="82" t="s">
        <v>374</v>
      </c>
      <c r="B150" s="172">
        <v>0</v>
      </c>
      <c r="C150" s="172">
        <v>0</v>
      </c>
      <c r="D150" s="172">
        <v>0</v>
      </c>
      <c r="E150" s="172">
        <v>0</v>
      </c>
      <c r="F150" s="172">
        <v>0</v>
      </c>
      <c r="G150" s="172">
        <v>0</v>
      </c>
    </row>
    <row r="151" spans="1:7" x14ac:dyDescent="0.25">
      <c r="A151" s="83" t="s">
        <v>375</v>
      </c>
      <c r="B151" s="172">
        <v>0</v>
      </c>
      <c r="C151" s="172">
        <v>0</v>
      </c>
      <c r="D151" s="172">
        <v>0</v>
      </c>
      <c r="E151" s="172">
        <v>0</v>
      </c>
      <c r="F151" s="172">
        <v>0</v>
      </c>
      <c r="G151" s="172">
        <v>0</v>
      </c>
    </row>
    <row r="152" spans="1:7" x14ac:dyDescent="0.25">
      <c r="A152" s="83" t="s">
        <v>376</v>
      </c>
      <c r="B152" s="172">
        <v>0</v>
      </c>
      <c r="C152" s="172">
        <v>0</v>
      </c>
      <c r="D152" s="172">
        <v>0</v>
      </c>
      <c r="E152" s="172">
        <v>0</v>
      </c>
      <c r="F152" s="172">
        <v>0</v>
      </c>
      <c r="G152" s="172">
        <v>0</v>
      </c>
    </row>
    <row r="153" spans="1:7" x14ac:dyDescent="0.25">
      <c r="A153" s="83" t="s">
        <v>377</v>
      </c>
      <c r="B153" s="172">
        <v>0</v>
      </c>
      <c r="C153" s="172">
        <v>0</v>
      </c>
      <c r="D153" s="172">
        <v>0</v>
      </c>
      <c r="E153" s="172">
        <v>0</v>
      </c>
      <c r="F153" s="172">
        <v>0</v>
      </c>
      <c r="G153" s="172">
        <v>0</v>
      </c>
    </row>
    <row r="154" spans="1:7" x14ac:dyDescent="0.25">
      <c r="A154" s="85" t="s">
        <v>378</v>
      </c>
      <c r="B154" s="172">
        <v>0</v>
      </c>
      <c r="C154" s="172">
        <v>0</v>
      </c>
      <c r="D154" s="172">
        <v>0</v>
      </c>
      <c r="E154" s="172">
        <v>0</v>
      </c>
      <c r="F154" s="172">
        <v>0</v>
      </c>
      <c r="G154" s="172">
        <v>0</v>
      </c>
    </row>
    <row r="155" spans="1:7" x14ac:dyDescent="0.25">
      <c r="A155" s="83" t="s">
        <v>379</v>
      </c>
      <c r="B155" s="172">
        <v>0</v>
      </c>
      <c r="C155" s="172">
        <v>0</v>
      </c>
      <c r="D155" s="172">
        <v>0</v>
      </c>
      <c r="E155" s="172">
        <v>0</v>
      </c>
      <c r="F155" s="172">
        <v>0</v>
      </c>
      <c r="G155" s="172">
        <v>0</v>
      </c>
    </row>
    <row r="156" spans="1:7" x14ac:dyDescent="0.25">
      <c r="A156" s="83" t="s">
        <v>380</v>
      </c>
      <c r="B156" s="172">
        <v>0</v>
      </c>
      <c r="C156" s="172">
        <v>0</v>
      </c>
      <c r="D156" s="172">
        <v>0</v>
      </c>
      <c r="E156" s="172">
        <v>0</v>
      </c>
      <c r="F156" s="172">
        <v>0</v>
      </c>
      <c r="G156" s="172">
        <v>0</v>
      </c>
    </row>
    <row r="157" spans="1:7" x14ac:dyDescent="0.25">
      <c r="A157" s="83" t="s">
        <v>381</v>
      </c>
      <c r="B157" s="172">
        <v>0</v>
      </c>
      <c r="C157" s="172">
        <v>0</v>
      </c>
      <c r="D157" s="172">
        <v>0</v>
      </c>
      <c r="E157" s="172">
        <v>0</v>
      </c>
      <c r="F157" s="172">
        <v>0</v>
      </c>
      <c r="G157" s="172">
        <v>0</v>
      </c>
    </row>
    <row r="158" spans="1:7" x14ac:dyDescent="0.25">
      <c r="A158" s="86"/>
      <c r="B158" s="173"/>
      <c r="C158" s="173"/>
      <c r="D158" s="173"/>
      <c r="E158" s="173"/>
      <c r="F158" s="173"/>
      <c r="G158" s="173"/>
    </row>
    <row r="159" spans="1:7" x14ac:dyDescent="0.25">
      <c r="A159" s="28" t="s">
        <v>383</v>
      </c>
      <c r="B159" s="171">
        <f>B9+B84</f>
        <v>76375748.079999998</v>
      </c>
      <c r="C159" s="171">
        <v>0</v>
      </c>
      <c r="D159" s="171">
        <f>D9+D84</f>
        <v>76375748.079999998</v>
      </c>
      <c r="E159" s="171">
        <f>E9+E84</f>
        <v>12664210.279999999</v>
      </c>
      <c r="F159" s="171">
        <f>F9+F84</f>
        <v>12664210.279999999</v>
      </c>
      <c r="G159" s="171">
        <f>G9+G84</f>
        <v>63711537.800000004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47 B49:G57 B48:D48 G48 B59:G159 E58:F58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zoomScale="75" zoomScaleNormal="75" workbookViewId="0">
      <selection activeCell="O28" sqref="O28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03" t="s">
        <v>384</v>
      </c>
      <c r="B1" s="204"/>
      <c r="C1" s="204"/>
      <c r="D1" s="204"/>
      <c r="E1" s="204"/>
      <c r="F1" s="204"/>
      <c r="G1" s="205"/>
    </row>
    <row r="2" spans="1:7" ht="15" customHeight="1" x14ac:dyDescent="0.25">
      <c r="A2" s="105" t="str">
        <f>'Formato 1'!A2</f>
        <v>SISTEMA DE AGUA POTABLE Y ALCANTARILLADO MUNICIPAL DE VALLE DE SANTIAGO</v>
      </c>
      <c r="B2" s="106"/>
      <c r="C2" s="106"/>
      <c r="D2" s="106"/>
      <c r="E2" s="106"/>
      <c r="F2" s="106"/>
      <c r="G2" s="107"/>
    </row>
    <row r="3" spans="1:7" ht="15" customHeight="1" x14ac:dyDescent="0.25">
      <c r="A3" s="108" t="s">
        <v>300</v>
      </c>
      <c r="B3" s="109"/>
      <c r="C3" s="109"/>
      <c r="D3" s="109"/>
      <c r="E3" s="109"/>
      <c r="F3" s="109"/>
      <c r="G3" s="110"/>
    </row>
    <row r="4" spans="1:7" ht="15" customHeight="1" x14ac:dyDescent="0.25">
      <c r="A4" s="108" t="s">
        <v>385</v>
      </c>
      <c r="B4" s="109"/>
      <c r="C4" s="109"/>
      <c r="D4" s="109"/>
      <c r="E4" s="109"/>
      <c r="F4" s="109"/>
      <c r="G4" s="110"/>
    </row>
    <row r="5" spans="1:7" ht="15" customHeight="1" x14ac:dyDescent="0.25">
      <c r="A5" s="108" t="str">
        <f>'Formato 3'!A4</f>
        <v>Del 1 de Enero al 31 de Marzo de 2025 (b)</v>
      </c>
      <c r="B5" s="109"/>
      <c r="C5" s="109"/>
      <c r="D5" s="109"/>
      <c r="E5" s="109"/>
      <c r="F5" s="109"/>
      <c r="G5" s="110"/>
    </row>
    <row r="6" spans="1:7" x14ac:dyDescent="0.25">
      <c r="A6" s="111" t="s">
        <v>3</v>
      </c>
      <c r="B6" s="112"/>
      <c r="C6" s="112"/>
      <c r="D6" s="112"/>
      <c r="E6" s="112"/>
      <c r="F6" s="112"/>
      <c r="G6" s="113"/>
    </row>
    <row r="7" spans="1:7" ht="15" customHeight="1" x14ac:dyDescent="0.25">
      <c r="A7" s="198" t="s">
        <v>7</v>
      </c>
      <c r="B7" s="200" t="s">
        <v>302</v>
      </c>
      <c r="C7" s="200"/>
      <c r="D7" s="200"/>
      <c r="E7" s="200"/>
      <c r="F7" s="200"/>
      <c r="G7" s="202" t="s">
        <v>303</v>
      </c>
    </row>
    <row r="8" spans="1:7" ht="30" x14ac:dyDescent="0.25">
      <c r="A8" s="199"/>
      <c r="B8" s="24" t="s">
        <v>304</v>
      </c>
      <c r="C8" s="7" t="s">
        <v>234</v>
      </c>
      <c r="D8" s="24" t="s">
        <v>235</v>
      </c>
      <c r="E8" s="24" t="s">
        <v>190</v>
      </c>
      <c r="F8" s="24" t="s">
        <v>207</v>
      </c>
      <c r="G8" s="201"/>
    </row>
    <row r="9" spans="1:7" ht="15.75" customHeight="1" x14ac:dyDescent="0.25">
      <c r="A9" s="25" t="s">
        <v>386</v>
      </c>
      <c r="B9" s="29">
        <f>SUM(B10:B18)</f>
        <v>76375748.079999998</v>
      </c>
      <c r="C9" s="29">
        <f t="shared" ref="C9" si="0">SUM(C10:C17)</f>
        <v>0</v>
      </c>
      <c r="D9" s="29">
        <f>SUM(D10:D18)</f>
        <v>76375748.079999998</v>
      </c>
      <c r="E9" s="29">
        <f>SUM(E10:E18)</f>
        <v>12664210.279999999</v>
      </c>
      <c r="F9" s="29">
        <f>SUM(F10:F18)</f>
        <v>12664210.279999999</v>
      </c>
      <c r="G9" s="29">
        <f>SUM(G10:G18)</f>
        <v>63711537.799999997</v>
      </c>
    </row>
    <row r="10" spans="1:7" x14ac:dyDescent="0.25">
      <c r="A10" s="62" t="s">
        <v>599</v>
      </c>
      <c r="B10" s="176">
        <v>3636552.95</v>
      </c>
      <c r="C10" s="176">
        <v>0</v>
      </c>
      <c r="D10" s="175">
        <v>3636552.95</v>
      </c>
      <c r="E10" s="176">
        <v>630960.37</v>
      </c>
      <c r="F10" s="176">
        <v>630960.37</v>
      </c>
      <c r="G10" s="175">
        <v>3005592.58</v>
      </c>
    </row>
    <row r="11" spans="1:7" x14ac:dyDescent="0.25">
      <c r="A11" s="62" t="s">
        <v>600</v>
      </c>
      <c r="B11" s="176">
        <v>888159.25</v>
      </c>
      <c r="C11" s="176">
        <v>0</v>
      </c>
      <c r="D11" s="175">
        <v>888159.25</v>
      </c>
      <c r="E11" s="176">
        <v>272993.71000000002</v>
      </c>
      <c r="F11" s="176">
        <v>272993.71000000002</v>
      </c>
      <c r="G11" s="175">
        <v>615165.54</v>
      </c>
    </row>
    <row r="12" spans="1:7" x14ac:dyDescent="0.25">
      <c r="A12" s="62" t="s">
        <v>601</v>
      </c>
      <c r="B12" s="176">
        <v>8809016.3399999999</v>
      </c>
      <c r="C12" s="176">
        <v>0</v>
      </c>
      <c r="D12" s="175">
        <v>8809016.3399999999</v>
      </c>
      <c r="E12" s="176">
        <v>1664249.77</v>
      </c>
      <c r="F12" s="176">
        <v>1664249.77</v>
      </c>
      <c r="G12" s="175">
        <v>7144766.5700000003</v>
      </c>
    </row>
    <row r="13" spans="1:7" x14ac:dyDescent="0.25">
      <c r="A13" s="62" t="s">
        <v>602</v>
      </c>
      <c r="B13" s="176">
        <v>12948103.369999999</v>
      </c>
      <c r="C13" s="176">
        <v>0</v>
      </c>
      <c r="D13" s="175">
        <v>12948103.369999999</v>
      </c>
      <c r="E13" s="176">
        <v>2016365.6</v>
      </c>
      <c r="F13" s="176">
        <v>2016365.6</v>
      </c>
      <c r="G13" s="175">
        <v>10931737.77</v>
      </c>
    </row>
    <row r="14" spans="1:7" x14ac:dyDescent="0.25">
      <c r="A14" s="62" t="s">
        <v>603</v>
      </c>
      <c r="B14" s="176">
        <v>3749365.39</v>
      </c>
      <c r="C14" s="176">
        <v>0</v>
      </c>
      <c r="D14" s="175">
        <v>3749365.39</v>
      </c>
      <c r="E14" s="176">
        <v>682964.9</v>
      </c>
      <c r="F14" s="176">
        <v>682964.9</v>
      </c>
      <c r="G14" s="175">
        <v>3066400.49</v>
      </c>
    </row>
    <row r="15" spans="1:7" x14ac:dyDescent="0.25">
      <c r="A15" s="62" t="s">
        <v>604</v>
      </c>
      <c r="B15" s="176">
        <v>10066375.73</v>
      </c>
      <c r="C15" s="176">
        <v>0</v>
      </c>
      <c r="D15" s="175">
        <v>10066375.73</v>
      </c>
      <c r="E15" s="176">
        <v>1683091.05</v>
      </c>
      <c r="F15" s="176">
        <v>1683091.05</v>
      </c>
      <c r="G15" s="175">
        <v>8383284.6800000006</v>
      </c>
    </row>
    <row r="16" spans="1:7" x14ac:dyDescent="0.25">
      <c r="A16" s="62" t="s">
        <v>605</v>
      </c>
      <c r="B16" s="176">
        <v>4323997.8099999996</v>
      </c>
      <c r="C16" s="176">
        <v>0</v>
      </c>
      <c r="D16" s="175">
        <v>4323997.8099999996</v>
      </c>
      <c r="E16" s="176">
        <v>846169.52</v>
      </c>
      <c r="F16" s="176">
        <v>846169.52</v>
      </c>
      <c r="G16" s="175">
        <v>3477828.2899999996</v>
      </c>
    </row>
    <row r="17" spans="1:7" x14ac:dyDescent="0.25">
      <c r="A17" s="62" t="s">
        <v>606</v>
      </c>
      <c r="B17" s="176">
        <v>22336171.789999999</v>
      </c>
      <c r="C17" s="176">
        <v>0</v>
      </c>
      <c r="D17" s="175">
        <v>22336171.789999999</v>
      </c>
      <c r="E17" s="176">
        <v>3736055.46</v>
      </c>
      <c r="F17" s="176">
        <v>3736055.46</v>
      </c>
      <c r="G17" s="175">
        <v>18600116.329999998</v>
      </c>
    </row>
    <row r="18" spans="1:7" x14ac:dyDescent="0.25">
      <c r="A18" s="62" t="s">
        <v>607</v>
      </c>
      <c r="B18" s="176">
        <v>9618005.4499999993</v>
      </c>
      <c r="C18" s="176">
        <v>0</v>
      </c>
      <c r="D18" s="175">
        <v>9618005.4499999993</v>
      </c>
      <c r="E18" s="176">
        <v>1131359.8999999999</v>
      </c>
      <c r="F18" s="176">
        <v>1131359.8999999999</v>
      </c>
      <c r="G18" s="175">
        <v>8486645.5499999989</v>
      </c>
    </row>
    <row r="19" spans="1:7" x14ac:dyDescent="0.25">
      <c r="A19" s="3" t="s">
        <v>395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2" t="s">
        <v>387</v>
      </c>
      <c r="B20" s="74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</row>
    <row r="21" spans="1:7" x14ac:dyDescent="0.25">
      <c r="A21" s="62" t="s">
        <v>388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</row>
    <row r="22" spans="1:7" x14ac:dyDescent="0.25">
      <c r="A22" s="62" t="s">
        <v>389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</row>
    <row r="23" spans="1:7" x14ac:dyDescent="0.25">
      <c r="A23" s="62" t="s">
        <v>390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</row>
    <row r="24" spans="1:7" x14ac:dyDescent="0.25">
      <c r="A24" s="62" t="s">
        <v>391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</row>
    <row r="25" spans="1:7" x14ac:dyDescent="0.25">
      <c r="A25" s="62" t="s">
        <v>392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</row>
    <row r="26" spans="1:7" x14ac:dyDescent="0.25">
      <c r="A26" s="62" t="s">
        <v>393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</row>
    <row r="27" spans="1:7" x14ac:dyDescent="0.25">
      <c r="A27" s="62" t="s">
        <v>394</v>
      </c>
      <c r="B27" s="74">
        <v>0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</row>
    <row r="28" spans="1:7" x14ac:dyDescent="0.25">
      <c r="A28" s="30" t="s">
        <v>150</v>
      </c>
      <c r="B28" s="48"/>
      <c r="C28" s="48"/>
      <c r="D28" s="48"/>
      <c r="E28" s="48"/>
      <c r="F28" s="48"/>
      <c r="G28" s="48"/>
    </row>
    <row r="29" spans="1:7" x14ac:dyDescent="0.25">
      <c r="A29" s="3" t="s">
        <v>383</v>
      </c>
      <c r="B29" s="4">
        <f>SUM(B19,B9)</f>
        <v>76375748.079999998</v>
      </c>
      <c r="C29" s="4">
        <f t="shared" ref="C29:G29" si="2">SUM(C19,C9)</f>
        <v>0</v>
      </c>
      <c r="D29" s="4">
        <f t="shared" si="2"/>
        <v>76375748.079999998</v>
      </c>
      <c r="E29" s="4">
        <f t="shared" si="2"/>
        <v>12664210.279999999</v>
      </c>
      <c r="F29" s="4">
        <f t="shared" si="2"/>
        <v>12664210.279999999</v>
      </c>
      <c r="G29" s="4">
        <f t="shared" si="2"/>
        <v>63711537.799999997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8:G29 B9:G9 B19:G1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9:G29 C9 B9 D9:G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28" zoomScale="75" zoomScaleNormal="75" workbookViewId="0">
      <selection activeCell="E85" sqref="E85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09" t="s">
        <v>396</v>
      </c>
      <c r="B1" s="210"/>
      <c r="C1" s="210"/>
      <c r="D1" s="210"/>
      <c r="E1" s="210"/>
      <c r="F1" s="210"/>
      <c r="G1" s="210"/>
    </row>
    <row r="2" spans="1:7" x14ac:dyDescent="0.25">
      <c r="A2" s="105" t="str">
        <f>'Formato 1'!A2</f>
        <v>SISTEMA DE AGUA POTABLE Y ALCANTARILLADO MUNICIPAL DE VALLE DE SANTIAGO</v>
      </c>
      <c r="B2" s="106"/>
      <c r="C2" s="106"/>
      <c r="D2" s="106"/>
      <c r="E2" s="106"/>
      <c r="F2" s="106"/>
      <c r="G2" s="107"/>
    </row>
    <row r="3" spans="1:7" x14ac:dyDescent="0.25">
      <c r="A3" s="108" t="s">
        <v>397</v>
      </c>
      <c r="B3" s="109"/>
      <c r="C3" s="109"/>
      <c r="D3" s="109"/>
      <c r="E3" s="109"/>
      <c r="F3" s="109"/>
      <c r="G3" s="110"/>
    </row>
    <row r="4" spans="1:7" x14ac:dyDescent="0.25">
      <c r="A4" s="108" t="s">
        <v>398</v>
      </c>
      <c r="B4" s="109"/>
      <c r="C4" s="109"/>
      <c r="D4" s="109"/>
      <c r="E4" s="109"/>
      <c r="F4" s="109"/>
      <c r="G4" s="110"/>
    </row>
    <row r="5" spans="1:7" x14ac:dyDescent="0.25">
      <c r="A5" s="108" t="str">
        <f>'Formato 3'!A4</f>
        <v>Del 1 de Enero al 31 de Marzo de 2025 (b)</v>
      </c>
      <c r="B5" s="109"/>
      <c r="C5" s="109"/>
      <c r="D5" s="109"/>
      <c r="E5" s="109"/>
      <c r="F5" s="109"/>
      <c r="G5" s="110"/>
    </row>
    <row r="6" spans="1:7" x14ac:dyDescent="0.25">
      <c r="A6" s="111" t="s">
        <v>3</v>
      </c>
      <c r="B6" s="112"/>
      <c r="C6" s="112"/>
      <c r="D6" s="112"/>
      <c r="E6" s="112"/>
      <c r="F6" s="112"/>
      <c r="G6" s="113"/>
    </row>
    <row r="7" spans="1:7" ht="15.75" customHeight="1" x14ac:dyDescent="0.25">
      <c r="A7" s="198" t="s">
        <v>7</v>
      </c>
      <c r="B7" s="206" t="s">
        <v>302</v>
      </c>
      <c r="C7" s="207"/>
      <c r="D7" s="207"/>
      <c r="E7" s="207"/>
      <c r="F7" s="208"/>
      <c r="G7" s="202" t="s">
        <v>399</v>
      </c>
    </row>
    <row r="8" spans="1:7" ht="30" x14ac:dyDescent="0.25">
      <c r="A8" s="199"/>
      <c r="B8" s="24" t="s">
        <v>304</v>
      </c>
      <c r="C8" s="7" t="s">
        <v>400</v>
      </c>
      <c r="D8" s="24" t="s">
        <v>306</v>
      </c>
      <c r="E8" s="24" t="s">
        <v>190</v>
      </c>
      <c r="F8" s="31" t="s">
        <v>207</v>
      </c>
      <c r="G8" s="201"/>
    </row>
    <row r="9" spans="1:7" ht="16.5" customHeight="1" x14ac:dyDescent="0.25">
      <c r="A9" s="25" t="s">
        <v>401</v>
      </c>
      <c r="B9" s="177">
        <f>B10+B19+B27+B37</f>
        <v>76375748.079999998</v>
      </c>
      <c r="C9" s="177">
        <v>0</v>
      </c>
      <c r="D9" s="177">
        <f>D10+D19+D27+D37</f>
        <v>76375748.079999998</v>
      </c>
      <c r="E9" s="177">
        <f>E10+E19+E27+E37</f>
        <v>12664210.280000001</v>
      </c>
      <c r="F9" s="177">
        <f>F10+F19+F27+F37</f>
        <v>12664210.280000001</v>
      </c>
      <c r="G9" s="177">
        <f>G10+G19+G27+G37</f>
        <v>63711537.800000004</v>
      </c>
    </row>
    <row r="10" spans="1:7" ht="15" customHeight="1" x14ac:dyDescent="0.25">
      <c r="A10" s="57" t="s">
        <v>402</v>
      </c>
      <c r="B10" s="178">
        <f>SUM(B11:B18)</f>
        <v>888159.25</v>
      </c>
      <c r="C10" s="178">
        <v>0</v>
      </c>
      <c r="D10" s="178">
        <f>SUM(D11:D18)</f>
        <v>888159.25</v>
      </c>
      <c r="E10" s="178">
        <f>SUM(E11:E18)</f>
        <v>272993.71000000002</v>
      </c>
      <c r="F10" s="178">
        <f>SUM(F11:F18)</f>
        <v>272993.71000000002</v>
      </c>
      <c r="G10" s="178">
        <f>SUM(G11:G18)</f>
        <v>615165.54</v>
      </c>
    </row>
    <row r="11" spans="1:7" x14ac:dyDescent="0.25">
      <c r="A11" s="76" t="s">
        <v>403</v>
      </c>
      <c r="B11" s="178">
        <v>0</v>
      </c>
      <c r="C11" s="178">
        <v>0</v>
      </c>
      <c r="D11" s="178">
        <v>0</v>
      </c>
      <c r="E11" s="178">
        <v>0</v>
      </c>
      <c r="F11" s="178">
        <v>0</v>
      </c>
      <c r="G11" s="178">
        <v>0</v>
      </c>
    </row>
    <row r="12" spans="1:7" x14ac:dyDescent="0.25">
      <c r="A12" s="76" t="s">
        <v>404</v>
      </c>
      <c r="B12" s="178">
        <v>0</v>
      </c>
      <c r="C12" s="178">
        <v>0</v>
      </c>
      <c r="D12" s="178">
        <v>0</v>
      </c>
      <c r="E12" s="178">
        <v>0</v>
      </c>
      <c r="F12" s="178">
        <v>0</v>
      </c>
      <c r="G12" s="178">
        <v>0</v>
      </c>
    </row>
    <row r="13" spans="1:7" x14ac:dyDescent="0.25">
      <c r="A13" s="76" t="s">
        <v>405</v>
      </c>
      <c r="B13" s="178">
        <v>0</v>
      </c>
      <c r="C13" s="178">
        <v>0</v>
      </c>
      <c r="D13" s="178">
        <v>0</v>
      </c>
      <c r="E13" s="178">
        <v>0</v>
      </c>
      <c r="F13" s="178">
        <v>0</v>
      </c>
      <c r="G13" s="178">
        <v>0</v>
      </c>
    </row>
    <row r="14" spans="1:7" x14ac:dyDescent="0.25">
      <c r="A14" s="76" t="s">
        <v>406</v>
      </c>
      <c r="B14" s="178">
        <v>0</v>
      </c>
      <c r="C14" s="178">
        <v>0</v>
      </c>
      <c r="D14" s="178">
        <v>0</v>
      </c>
      <c r="E14" s="178">
        <v>0</v>
      </c>
      <c r="F14" s="178">
        <v>0</v>
      </c>
      <c r="G14" s="178">
        <v>0</v>
      </c>
    </row>
    <row r="15" spans="1:7" x14ac:dyDescent="0.25">
      <c r="A15" s="76" t="s">
        <v>407</v>
      </c>
      <c r="B15" s="178">
        <v>0</v>
      </c>
      <c r="C15" s="178">
        <v>0</v>
      </c>
      <c r="D15" s="178">
        <v>0</v>
      </c>
      <c r="E15" s="178">
        <v>0</v>
      </c>
      <c r="F15" s="178">
        <v>0</v>
      </c>
      <c r="G15" s="178">
        <v>0</v>
      </c>
    </row>
    <row r="16" spans="1:7" x14ac:dyDescent="0.25">
      <c r="A16" s="76" t="s">
        <v>408</v>
      </c>
      <c r="B16" s="178">
        <v>0</v>
      </c>
      <c r="C16" s="178">
        <v>0</v>
      </c>
      <c r="D16" s="178">
        <v>0</v>
      </c>
      <c r="E16" s="178">
        <v>0</v>
      </c>
      <c r="F16" s="178">
        <v>0</v>
      </c>
      <c r="G16" s="178">
        <v>0</v>
      </c>
    </row>
    <row r="17" spans="1:7" x14ac:dyDescent="0.25">
      <c r="A17" s="76" t="s">
        <v>409</v>
      </c>
      <c r="B17" s="178">
        <v>0</v>
      </c>
      <c r="C17" s="178">
        <v>0</v>
      </c>
      <c r="D17" s="178">
        <v>0</v>
      </c>
      <c r="E17" s="178">
        <v>0</v>
      </c>
      <c r="F17" s="178">
        <v>0</v>
      </c>
      <c r="G17" s="178">
        <v>0</v>
      </c>
    </row>
    <row r="18" spans="1:7" x14ac:dyDescent="0.25">
      <c r="A18" s="76" t="s">
        <v>410</v>
      </c>
      <c r="B18" s="182">
        <v>888159.25</v>
      </c>
      <c r="C18" s="182">
        <v>0</v>
      </c>
      <c r="D18" s="178">
        <v>888159.25</v>
      </c>
      <c r="E18" s="182">
        <v>272993.71000000002</v>
      </c>
      <c r="F18" s="182">
        <v>272993.71000000002</v>
      </c>
      <c r="G18" s="178">
        <v>615165.54</v>
      </c>
    </row>
    <row r="19" spans="1:7" x14ac:dyDescent="0.25">
      <c r="A19" s="57" t="s">
        <v>411</v>
      </c>
      <c r="B19" s="178">
        <f>SUM(B20:B26)</f>
        <v>75487588.829999998</v>
      </c>
      <c r="C19" s="178">
        <v>0</v>
      </c>
      <c r="D19" s="178">
        <f>SUM(D20:D26)</f>
        <v>75487588.829999998</v>
      </c>
      <c r="E19" s="178">
        <f>SUM(E20:E26)</f>
        <v>12391216.57</v>
      </c>
      <c r="F19" s="178">
        <f>SUM(F20:F26)</f>
        <v>12391216.57</v>
      </c>
      <c r="G19" s="178">
        <f>SUM(G20:G26)</f>
        <v>63096372.260000005</v>
      </c>
    </row>
    <row r="20" spans="1:7" x14ac:dyDescent="0.25">
      <c r="A20" s="76" t="s">
        <v>412</v>
      </c>
      <c r="B20" s="182">
        <v>45078053.840000004</v>
      </c>
      <c r="C20" s="182">
        <v>0</v>
      </c>
      <c r="D20" s="178">
        <v>45078053.840000004</v>
      </c>
      <c r="E20" s="182">
        <v>7126026.6900000004</v>
      </c>
      <c r="F20" s="182">
        <v>7126026.6900000004</v>
      </c>
      <c r="G20" s="178">
        <v>37952027.150000006</v>
      </c>
    </row>
    <row r="21" spans="1:7" x14ac:dyDescent="0.25">
      <c r="A21" s="76" t="s">
        <v>413</v>
      </c>
      <c r="B21" s="182">
        <v>30409534.989999998</v>
      </c>
      <c r="C21" s="182">
        <v>0</v>
      </c>
      <c r="D21" s="178">
        <v>30409534.989999998</v>
      </c>
      <c r="E21" s="182">
        <v>5265189.88</v>
      </c>
      <c r="F21" s="182">
        <v>5265189.88</v>
      </c>
      <c r="G21" s="178">
        <v>25144345.109999999</v>
      </c>
    </row>
    <row r="22" spans="1:7" x14ac:dyDescent="0.25">
      <c r="A22" s="76" t="s">
        <v>414</v>
      </c>
      <c r="B22" s="178">
        <v>0</v>
      </c>
      <c r="C22" s="178">
        <v>0</v>
      </c>
      <c r="D22" s="178">
        <v>0</v>
      </c>
      <c r="E22" s="178">
        <v>0</v>
      </c>
      <c r="F22" s="178">
        <v>0</v>
      </c>
      <c r="G22" s="178">
        <v>0</v>
      </c>
    </row>
    <row r="23" spans="1:7" x14ac:dyDescent="0.25">
      <c r="A23" s="76" t="s">
        <v>415</v>
      </c>
      <c r="B23" s="178">
        <v>0</v>
      </c>
      <c r="C23" s="178">
        <v>0</v>
      </c>
      <c r="D23" s="178">
        <v>0</v>
      </c>
      <c r="E23" s="178">
        <v>0</v>
      </c>
      <c r="F23" s="178">
        <v>0</v>
      </c>
      <c r="G23" s="178">
        <v>0</v>
      </c>
    </row>
    <row r="24" spans="1:7" x14ac:dyDescent="0.25">
      <c r="A24" s="76" t="s">
        <v>416</v>
      </c>
      <c r="B24" s="178">
        <v>0</v>
      </c>
      <c r="C24" s="178">
        <v>0</v>
      </c>
      <c r="D24" s="178">
        <v>0</v>
      </c>
      <c r="E24" s="178">
        <v>0</v>
      </c>
      <c r="F24" s="178">
        <v>0</v>
      </c>
      <c r="G24" s="178">
        <v>0</v>
      </c>
    </row>
    <row r="25" spans="1:7" x14ac:dyDescent="0.25">
      <c r="A25" s="76" t="s">
        <v>417</v>
      </c>
      <c r="B25" s="178">
        <v>0</v>
      </c>
      <c r="C25" s="178">
        <v>0</v>
      </c>
      <c r="D25" s="178">
        <v>0</v>
      </c>
      <c r="E25" s="178">
        <v>0</v>
      </c>
      <c r="F25" s="178">
        <v>0</v>
      </c>
      <c r="G25" s="178">
        <v>0</v>
      </c>
    </row>
    <row r="26" spans="1:7" x14ac:dyDescent="0.25">
      <c r="A26" s="76" t="s">
        <v>418</v>
      </c>
      <c r="B26" s="178">
        <v>0</v>
      </c>
      <c r="C26" s="178">
        <v>0</v>
      </c>
      <c r="D26" s="178">
        <v>0</v>
      </c>
      <c r="E26" s="178">
        <v>0</v>
      </c>
      <c r="F26" s="178">
        <v>0</v>
      </c>
      <c r="G26" s="178">
        <v>0</v>
      </c>
    </row>
    <row r="27" spans="1:7" x14ac:dyDescent="0.25">
      <c r="A27" s="57" t="s">
        <v>419</v>
      </c>
      <c r="B27" s="178">
        <v>0</v>
      </c>
      <c r="C27" s="178">
        <v>0</v>
      </c>
      <c r="D27" s="178">
        <v>0</v>
      </c>
      <c r="E27" s="178">
        <v>0</v>
      </c>
      <c r="F27" s="178">
        <v>0</v>
      </c>
      <c r="G27" s="178">
        <v>0</v>
      </c>
    </row>
    <row r="28" spans="1:7" x14ac:dyDescent="0.25">
      <c r="A28" s="79" t="s">
        <v>420</v>
      </c>
      <c r="B28" s="178">
        <v>0</v>
      </c>
      <c r="C28" s="178">
        <v>0</v>
      </c>
      <c r="D28" s="178">
        <v>0</v>
      </c>
      <c r="E28" s="178">
        <v>0</v>
      </c>
      <c r="F28" s="178">
        <v>0</v>
      </c>
      <c r="G28" s="178">
        <v>0</v>
      </c>
    </row>
    <row r="29" spans="1:7" x14ac:dyDescent="0.25">
      <c r="A29" s="76" t="s">
        <v>421</v>
      </c>
      <c r="B29" s="178">
        <v>0</v>
      </c>
      <c r="C29" s="178">
        <v>0</v>
      </c>
      <c r="D29" s="178">
        <v>0</v>
      </c>
      <c r="E29" s="178">
        <v>0</v>
      </c>
      <c r="F29" s="178">
        <v>0</v>
      </c>
      <c r="G29" s="178">
        <v>0</v>
      </c>
    </row>
    <row r="30" spans="1:7" x14ac:dyDescent="0.25">
      <c r="A30" s="76" t="s">
        <v>422</v>
      </c>
      <c r="B30" s="178">
        <v>0</v>
      </c>
      <c r="C30" s="178">
        <v>0</v>
      </c>
      <c r="D30" s="178">
        <v>0</v>
      </c>
      <c r="E30" s="178">
        <v>0</v>
      </c>
      <c r="F30" s="178">
        <v>0</v>
      </c>
      <c r="G30" s="178">
        <v>0</v>
      </c>
    </row>
    <row r="31" spans="1:7" x14ac:dyDescent="0.25">
      <c r="A31" s="76" t="s">
        <v>423</v>
      </c>
      <c r="B31" s="178">
        <v>0</v>
      </c>
      <c r="C31" s="178">
        <v>0</v>
      </c>
      <c r="D31" s="178">
        <v>0</v>
      </c>
      <c r="E31" s="178">
        <v>0</v>
      </c>
      <c r="F31" s="178">
        <v>0</v>
      </c>
      <c r="G31" s="178">
        <v>0</v>
      </c>
    </row>
    <row r="32" spans="1:7" x14ac:dyDescent="0.25">
      <c r="A32" s="76" t="s">
        <v>424</v>
      </c>
      <c r="B32" s="178">
        <v>0</v>
      </c>
      <c r="C32" s="178">
        <v>0</v>
      </c>
      <c r="D32" s="178">
        <v>0</v>
      </c>
      <c r="E32" s="178">
        <v>0</v>
      </c>
      <c r="F32" s="178">
        <v>0</v>
      </c>
      <c r="G32" s="178">
        <v>0</v>
      </c>
    </row>
    <row r="33" spans="1:7" ht="14.45" customHeight="1" x14ac:dyDescent="0.25">
      <c r="A33" s="76" t="s">
        <v>425</v>
      </c>
      <c r="B33" s="178">
        <v>0</v>
      </c>
      <c r="C33" s="178">
        <v>0</v>
      </c>
      <c r="D33" s="178">
        <v>0</v>
      </c>
      <c r="E33" s="178">
        <v>0</v>
      </c>
      <c r="F33" s="178">
        <v>0</v>
      </c>
      <c r="G33" s="178">
        <v>0</v>
      </c>
    </row>
    <row r="34" spans="1:7" ht="14.45" customHeight="1" x14ac:dyDescent="0.25">
      <c r="A34" s="76" t="s">
        <v>426</v>
      </c>
      <c r="B34" s="178">
        <v>0</v>
      </c>
      <c r="C34" s="178">
        <v>0</v>
      </c>
      <c r="D34" s="178">
        <v>0</v>
      </c>
      <c r="E34" s="178">
        <v>0</v>
      </c>
      <c r="F34" s="178">
        <v>0</v>
      </c>
      <c r="G34" s="178">
        <v>0</v>
      </c>
    </row>
    <row r="35" spans="1:7" ht="14.45" customHeight="1" x14ac:dyDescent="0.25">
      <c r="A35" s="76" t="s">
        <v>427</v>
      </c>
      <c r="B35" s="178">
        <v>0</v>
      </c>
      <c r="C35" s="178">
        <v>0</v>
      </c>
      <c r="D35" s="178">
        <v>0</v>
      </c>
      <c r="E35" s="178">
        <v>0</v>
      </c>
      <c r="F35" s="178">
        <v>0</v>
      </c>
      <c r="G35" s="178">
        <v>0</v>
      </c>
    </row>
    <row r="36" spans="1:7" ht="14.45" customHeight="1" x14ac:dyDescent="0.25">
      <c r="A36" s="76" t="s">
        <v>428</v>
      </c>
      <c r="B36" s="178">
        <v>0</v>
      </c>
      <c r="C36" s="178">
        <v>0</v>
      </c>
      <c r="D36" s="178">
        <v>0</v>
      </c>
      <c r="E36" s="178">
        <v>0</v>
      </c>
      <c r="F36" s="178">
        <v>0</v>
      </c>
      <c r="G36" s="178">
        <v>0</v>
      </c>
    </row>
    <row r="37" spans="1:7" ht="14.45" customHeight="1" x14ac:dyDescent="0.25">
      <c r="A37" s="58" t="s">
        <v>429</v>
      </c>
      <c r="B37" s="178">
        <v>0</v>
      </c>
      <c r="C37" s="178">
        <v>0</v>
      </c>
      <c r="D37" s="178">
        <v>0</v>
      </c>
      <c r="E37" s="178">
        <v>0</v>
      </c>
      <c r="F37" s="178">
        <v>0</v>
      </c>
      <c r="G37" s="178">
        <v>0</v>
      </c>
    </row>
    <row r="38" spans="1:7" x14ac:dyDescent="0.25">
      <c r="A38" s="79" t="s">
        <v>430</v>
      </c>
      <c r="B38" s="178">
        <v>0</v>
      </c>
      <c r="C38" s="178">
        <v>0</v>
      </c>
      <c r="D38" s="178">
        <v>0</v>
      </c>
      <c r="E38" s="178">
        <v>0</v>
      </c>
      <c r="F38" s="178">
        <v>0</v>
      </c>
      <c r="G38" s="178">
        <v>0</v>
      </c>
    </row>
    <row r="39" spans="1:7" ht="30" x14ac:dyDescent="0.25">
      <c r="A39" s="79" t="s">
        <v>431</v>
      </c>
      <c r="B39" s="178">
        <v>0</v>
      </c>
      <c r="C39" s="178">
        <v>0</v>
      </c>
      <c r="D39" s="178">
        <v>0</v>
      </c>
      <c r="E39" s="178">
        <v>0</v>
      </c>
      <c r="F39" s="178">
        <v>0</v>
      </c>
      <c r="G39" s="178">
        <v>0</v>
      </c>
    </row>
    <row r="40" spans="1:7" x14ac:dyDescent="0.25">
      <c r="A40" s="79" t="s">
        <v>432</v>
      </c>
      <c r="B40" s="178">
        <v>0</v>
      </c>
      <c r="C40" s="178">
        <v>0</v>
      </c>
      <c r="D40" s="178">
        <v>0</v>
      </c>
      <c r="E40" s="178">
        <v>0</v>
      </c>
      <c r="F40" s="178">
        <v>0</v>
      </c>
      <c r="G40" s="178">
        <v>0</v>
      </c>
    </row>
    <row r="41" spans="1:7" x14ac:dyDescent="0.25">
      <c r="A41" s="79" t="s">
        <v>433</v>
      </c>
      <c r="B41" s="178">
        <v>0</v>
      </c>
      <c r="C41" s="178">
        <v>0</v>
      </c>
      <c r="D41" s="178">
        <v>0</v>
      </c>
      <c r="E41" s="178">
        <v>0</v>
      </c>
      <c r="F41" s="178">
        <v>0</v>
      </c>
      <c r="G41" s="178">
        <v>0</v>
      </c>
    </row>
    <row r="42" spans="1:7" x14ac:dyDescent="0.25">
      <c r="A42" s="79"/>
      <c r="B42" s="178"/>
      <c r="C42" s="178"/>
      <c r="D42" s="178"/>
      <c r="E42" s="178"/>
      <c r="F42" s="178"/>
      <c r="G42" s="178"/>
    </row>
    <row r="43" spans="1:7" x14ac:dyDescent="0.25">
      <c r="A43" s="3" t="s">
        <v>434</v>
      </c>
      <c r="B43" s="179">
        <v>0</v>
      </c>
      <c r="C43" s="179">
        <v>0</v>
      </c>
      <c r="D43" s="179">
        <v>0</v>
      </c>
      <c r="E43" s="179">
        <v>0</v>
      </c>
      <c r="F43" s="179">
        <v>0</v>
      </c>
      <c r="G43" s="179">
        <v>0</v>
      </c>
    </row>
    <row r="44" spans="1:7" x14ac:dyDescent="0.25">
      <c r="A44" s="57" t="s">
        <v>402</v>
      </c>
      <c r="B44" s="178">
        <v>0</v>
      </c>
      <c r="C44" s="178">
        <v>0</v>
      </c>
      <c r="D44" s="178">
        <v>0</v>
      </c>
      <c r="E44" s="178">
        <v>0</v>
      </c>
      <c r="F44" s="178">
        <v>0</v>
      </c>
      <c r="G44" s="178">
        <v>0</v>
      </c>
    </row>
    <row r="45" spans="1:7" x14ac:dyDescent="0.25">
      <c r="A45" s="79" t="s">
        <v>403</v>
      </c>
      <c r="B45" s="178">
        <v>0</v>
      </c>
      <c r="C45" s="178">
        <v>0</v>
      </c>
      <c r="D45" s="178">
        <v>0</v>
      </c>
      <c r="E45" s="178">
        <v>0</v>
      </c>
      <c r="F45" s="178">
        <v>0</v>
      </c>
      <c r="G45" s="178">
        <v>0</v>
      </c>
    </row>
    <row r="46" spans="1:7" x14ac:dyDescent="0.25">
      <c r="A46" s="79" t="s">
        <v>404</v>
      </c>
      <c r="B46" s="178">
        <v>0</v>
      </c>
      <c r="C46" s="178">
        <v>0</v>
      </c>
      <c r="D46" s="178">
        <v>0</v>
      </c>
      <c r="E46" s="178">
        <v>0</v>
      </c>
      <c r="F46" s="178">
        <v>0</v>
      </c>
      <c r="G46" s="178">
        <v>0</v>
      </c>
    </row>
    <row r="47" spans="1:7" x14ac:dyDescent="0.25">
      <c r="A47" s="79" t="s">
        <v>405</v>
      </c>
      <c r="B47" s="178">
        <v>0</v>
      </c>
      <c r="C47" s="178">
        <v>0</v>
      </c>
      <c r="D47" s="178">
        <v>0</v>
      </c>
      <c r="E47" s="178">
        <v>0</v>
      </c>
      <c r="F47" s="178">
        <v>0</v>
      </c>
      <c r="G47" s="178">
        <v>0</v>
      </c>
    </row>
    <row r="48" spans="1:7" x14ac:dyDescent="0.25">
      <c r="A48" s="79" t="s">
        <v>406</v>
      </c>
      <c r="B48" s="178">
        <v>0</v>
      </c>
      <c r="C48" s="178">
        <v>0</v>
      </c>
      <c r="D48" s="178">
        <v>0</v>
      </c>
      <c r="E48" s="178">
        <v>0</v>
      </c>
      <c r="F48" s="178">
        <v>0</v>
      </c>
      <c r="G48" s="178">
        <v>0</v>
      </c>
    </row>
    <row r="49" spans="1:7" x14ac:dyDescent="0.25">
      <c r="A49" s="79" t="s">
        <v>407</v>
      </c>
      <c r="B49" s="178">
        <v>0</v>
      </c>
      <c r="C49" s="178">
        <v>0</v>
      </c>
      <c r="D49" s="178">
        <v>0</v>
      </c>
      <c r="E49" s="178">
        <v>0</v>
      </c>
      <c r="F49" s="178">
        <v>0</v>
      </c>
      <c r="G49" s="178">
        <v>0</v>
      </c>
    </row>
    <row r="50" spans="1:7" x14ac:dyDescent="0.25">
      <c r="A50" s="79" t="s">
        <v>408</v>
      </c>
      <c r="B50" s="178">
        <v>0</v>
      </c>
      <c r="C50" s="178">
        <v>0</v>
      </c>
      <c r="D50" s="178">
        <v>0</v>
      </c>
      <c r="E50" s="178">
        <v>0</v>
      </c>
      <c r="F50" s="178">
        <v>0</v>
      </c>
      <c r="G50" s="178">
        <v>0</v>
      </c>
    </row>
    <row r="51" spans="1:7" x14ac:dyDescent="0.25">
      <c r="A51" s="79" t="s">
        <v>409</v>
      </c>
      <c r="B51" s="178">
        <v>0</v>
      </c>
      <c r="C51" s="178">
        <v>0</v>
      </c>
      <c r="D51" s="178">
        <v>0</v>
      </c>
      <c r="E51" s="178">
        <v>0</v>
      </c>
      <c r="F51" s="178">
        <v>0</v>
      </c>
      <c r="G51" s="178">
        <v>0</v>
      </c>
    </row>
    <row r="52" spans="1:7" x14ac:dyDescent="0.25">
      <c r="A52" s="79" t="s">
        <v>410</v>
      </c>
      <c r="B52" s="178">
        <v>0</v>
      </c>
      <c r="C52" s="178">
        <v>0</v>
      </c>
      <c r="D52" s="178">
        <v>0</v>
      </c>
      <c r="E52" s="178">
        <v>0</v>
      </c>
      <c r="F52" s="178">
        <v>0</v>
      </c>
      <c r="G52" s="178">
        <v>0</v>
      </c>
    </row>
    <row r="53" spans="1:7" x14ac:dyDescent="0.25">
      <c r="A53" s="57" t="s">
        <v>411</v>
      </c>
      <c r="B53" s="178">
        <v>0</v>
      </c>
      <c r="C53" s="178">
        <v>0</v>
      </c>
      <c r="D53" s="178">
        <v>0</v>
      </c>
      <c r="E53" s="178">
        <v>0</v>
      </c>
      <c r="F53" s="178">
        <v>0</v>
      </c>
      <c r="G53" s="178">
        <v>0</v>
      </c>
    </row>
    <row r="54" spans="1:7" x14ac:dyDescent="0.25">
      <c r="A54" s="79" t="s">
        <v>412</v>
      </c>
      <c r="B54" s="178">
        <v>0</v>
      </c>
      <c r="C54" s="178">
        <v>0</v>
      </c>
      <c r="D54" s="178">
        <v>0</v>
      </c>
      <c r="E54" s="178">
        <v>0</v>
      </c>
      <c r="F54" s="178">
        <v>0</v>
      </c>
      <c r="G54" s="178">
        <v>0</v>
      </c>
    </row>
    <row r="55" spans="1:7" x14ac:dyDescent="0.25">
      <c r="A55" s="79" t="s">
        <v>413</v>
      </c>
      <c r="B55" s="178">
        <v>0</v>
      </c>
      <c r="C55" s="178">
        <v>0</v>
      </c>
      <c r="D55" s="178">
        <v>0</v>
      </c>
      <c r="E55" s="178">
        <v>0</v>
      </c>
      <c r="F55" s="178">
        <v>0</v>
      </c>
      <c r="G55" s="178">
        <v>0</v>
      </c>
    </row>
    <row r="56" spans="1:7" x14ac:dyDescent="0.25">
      <c r="A56" s="79" t="s">
        <v>414</v>
      </c>
      <c r="B56" s="178">
        <v>0</v>
      </c>
      <c r="C56" s="178">
        <v>0</v>
      </c>
      <c r="D56" s="178">
        <v>0</v>
      </c>
      <c r="E56" s="178">
        <v>0</v>
      </c>
      <c r="F56" s="178">
        <v>0</v>
      </c>
      <c r="G56" s="178">
        <v>0</v>
      </c>
    </row>
    <row r="57" spans="1:7" x14ac:dyDescent="0.25">
      <c r="A57" s="80" t="s">
        <v>415</v>
      </c>
      <c r="B57" s="178">
        <v>0</v>
      </c>
      <c r="C57" s="178">
        <v>0</v>
      </c>
      <c r="D57" s="178">
        <v>0</v>
      </c>
      <c r="E57" s="178">
        <v>0</v>
      </c>
      <c r="F57" s="178">
        <v>0</v>
      </c>
      <c r="G57" s="178">
        <v>0</v>
      </c>
    </row>
    <row r="58" spans="1:7" x14ac:dyDescent="0.25">
      <c r="A58" s="79" t="s">
        <v>416</v>
      </c>
      <c r="B58" s="178">
        <v>0</v>
      </c>
      <c r="C58" s="178">
        <v>0</v>
      </c>
      <c r="D58" s="178">
        <v>0</v>
      </c>
      <c r="E58" s="178">
        <v>0</v>
      </c>
      <c r="F58" s="178">
        <v>0</v>
      </c>
      <c r="G58" s="178">
        <v>0</v>
      </c>
    </row>
    <row r="59" spans="1:7" x14ac:dyDescent="0.25">
      <c r="A59" s="79" t="s">
        <v>417</v>
      </c>
      <c r="B59" s="178">
        <v>0</v>
      </c>
      <c r="C59" s="178">
        <v>0</v>
      </c>
      <c r="D59" s="178">
        <v>0</v>
      </c>
      <c r="E59" s="178">
        <v>0</v>
      </c>
      <c r="F59" s="178">
        <v>0</v>
      </c>
      <c r="G59" s="178">
        <v>0</v>
      </c>
    </row>
    <row r="60" spans="1:7" x14ac:dyDescent="0.25">
      <c r="A60" s="79" t="s">
        <v>418</v>
      </c>
      <c r="B60" s="178">
        <v>0</v>
      </c>
      <c r="C60" s="178">
        <v>0</v>
      </c>
      <c r="D60" s="178">
        <v>0</v>
      </c>
      <c r="E60" s="178">
        <v>0</v>
      </c>
      <c r="F60" s="178">
        <v>0</v>
      </c>
      <c r="G60" s="178">
        <v>0</v>
      </c>
    </row>
    <row r="61" spans="1:7" x14ac:dyDescent="0.25">
      <c r="A61" s="57" t="s">
        <v>419</v>
      </c>
      <c r="B61" s="178">
        <v>0</v>
      </c>
      <c r="C61" s="178">
        <v>0</v>
      </c>
      <c r="D61" s="178">
        <v>0</v>
      </c>
      <c r="E61" s="178">
        <v>0</v>
      </c>
      <c r="F61" s="178">
        <v>0</v>
      </c>
      <c r="G61" s="178">
        <v>0</v>
      </c>
    </row>
    <row r="62" spans="1:7" x14ac:dyDescent="0.25">
      <c r="A62" s="79" t="s">
        <v>420</v>
      </c>
      <c r="B62" s="178">
        <v>0</v>
      </c>
      <c r="C62" s="178">
        <v>0</v>
      </c>
      <c r="D62" s="178">
        <v>0</v>
      </c>
      <c r="E62" s="178">
        <v>0</v>
      </c>
      <c r="F62" s="178">
        <v>0</v>
      </c>
      <c r="G62" s="178">
        <v>0</v>
      </c>
    </row>
    <row r="63" spans="1:7" x14ac:dyDescent="0.25">
      <c r="A63" s="79" t="s">
        <v>421</v>
      </c>
      <c r="B63" s="178">
        <v>0</v>
      </c>
      <c r="C63" s="178">
        <v>0</v>
      </c>
      <c r="D63" s="178">
        <v>0</v>
      </c>
      <c r="E63" s="178">
        <v>0</v>
      </c>
      <c r="F63" s="178">
        <v>0</v>
      </c>
      <c r="G63" s="178">
        <v>0</v>
      </c>
    </row>
    <row r="64" spans="1:7" x14ac:dyDescent="0.25">
      <c r="A64" s="79" t="s">
        <v>422</v>
      </c>
      <c r="B64" s="178">
        <v>0</v>
      </c>
      <c r="C64" s="178">
        <v>0</v>
      </c>
      <c r="D64" s="178">
        <v>0</v>
      </c>
      <c r="E64" s="178">
        <v>0</v>
      </c>
      <c r="F64" s="178">
        <v>0</v>
      </c>
      <c r="G64" s="178">
        <v>0</v>
      </c>
    </row>
    <row r="65" spans="1:7" x14ac:dyDescent="0.25">
      <c r="A65" s="79" t="s">
        <v>423</v>
      </c>
      <c r="B65" s="178">
        <v>0</v>
      </c>
      <c r="C65" s="178">
        <v>0</v>
      </c>
      <c r="D65" s="178">
        <v>0</v>
      </c>
      <c r="E65" s="178">
        <v>0</v>
      </c>
      <c r="F65" s="178">
        <v>0</v>
      </c>
      <c r="G65" s="178">
        <v>0</v>
      </c>
    </row>
    <row r="66" spans="1:7" x14ac:dyDescent="0.25">
      <c r="A66" s="79" t="s">
        <v>424</v>
      </c>
      <c r="B66" s="178">
        <v>0</v>
      </c>
      <c r="C66" s="178">
        <v>0</v>
      </c>
      <c r="D66" s="178">
        <v>0</v>
      </c>
      <c r="E66" s="178">
        <v>0</v>
      </c>
      <c r="F66" s="178">
        <v>0</v>
      </c>
      <c r="G66" s="178">
        <v>0</v>
      </c>
    </row>
    <row r="67" spans="1:7" x14ac:dyDescent="0.25">
      <c r="A67" s="79" t="s">
        <v>425</v>
      </c>
      <c r="B67" s="178">
        <v>0</v>
      </c>
      <c r="C67" s="178">
        <v>0</v>
      </c>
      <c r="D67" s="178">
        <v>0</v>
      </c>
      <c r="E67" s="178">
        <v>0</v>
      </c>
      <c r="F67" s="178">
        <v>0</v>
      </c>
      <c r="G67" s="178">
        <v>0</v>
      </c>
    </row>
    <row r="68" spans="1:7" x14ac:dyDescent="0.25">
      <c r="A68" s="79" t="s">
        <v>426</v>
      </c>
      <c r="B68" s="178">
        <v>0</v>
      </c>
      <c r="C68" s="178">
        <v>0</v>
      </c>
      <c r="D68" s="178">
        <v>0</v>
      </c>
      <c r="E68" s="178">
        <v>0</v>
      </c>
      <c r="F68" s="178">
        <v>0</v>
      </c>
      <c r="G68" s="178">
        <v>0</v>
      </c>
    </row>
    <row r="69" spans="1:7" x14ac:dyDescent="0.25">
      <c r="A69" s="79" t="s">
        <v>427</v>
      </c>
      <c r="B69" s="178">
        <v>0</v>
      </c>
      <c r="C69" s="178">
        <v>0</v>
      </c>
      <c r="D69" s="178">
        <v>0</v>
      </c>
      <c r="E69" s="178">
        <v>0</v>
      </c>
      <c r="F69" s="178">
        <v>0</v>
      </c>
      <c r="G69" s="178">
        <v>0</v>
      </c>
    </row>
    <row r="70" spans="1:7" x14ac:dyDescent="0.25">
      <c r="A70" s="79" t="s">
        <v>428</v>
      </c>
      <c r="B70" s="178">
        <v>0</v>
      </c>
      <c r="C70" s="178">
        <v>0</v>
      </c>
      <c r="D70" s="178">
        <v>0</v>
      </c>
      <c r="E70" s="178">
        <v>0</v>
      </c>
      <c r="F70" s="178">
        <v>0</v>
      </c>
      <c r="G70" s="178">
        <v>0</v>
      </c>
    </row>
    <row r="71" spans="1:7" x14ac:dyDescent="0.25">
      <c r="A71" s="58" t="s">
        <v>429</v>
      </c>
      <c r="B71" s="180">
        <v>0</v>
      </c>
      <c r="C71" s="180">
        <v>0</v>
      </c>
      <c r="D71" s="180">
        <v>0</v>
      </c>
      <c r="E71" s="180">
        <v>0</v>
      </c>
      <c r="F71" s="180">
        <v>0</v>
      </c>
      <c r="G71" s="180">
        <v>0</v>
      </c>
    </row>
    <row r="72" spans="1:7" x14ac:dyDescent="0.25">
      <c r="A72" s="79" t="s">
        <v>430</v>
      </c>
      <c r="B72" s="178">
        <v>0</v>
      </c>
      <c r="C72" s="178">
        <v>0</v>
      </c>
      <c r="D72" s="178">
        <v>0</v>
      </c>
      <c r="E72" s="178">
        <v>0</v>
      </c>
      <c r="F72" s="178">
        <v>0</v>
      </c>
      <c r="G72" s="178">
        <v>0</v>
      </c>
    </row>
    <row r="73" spans="1:7" ht="30" x14ac:dyDescent="0.25">
      <c r="A73" s="79" t="s">
        <v>431</v>
      </c>
      <c r="B73" s="178">
        <v>0</v>
      </c>
      <c r="C73" s="178">
        <v>0</v>
      </c>
      <c r="D73" s="178">
        <v>0</v>
      </c>
      <c r="E73" s="178">
        <v>0</v>
      </c>
      <c r="F73" s="178">
        <v>0</v>
      </c>
      <c r="G73" s="178">
        <v>0</v>
      </c>
    </row>
    <row r="74" spans="1:7" x14ac:dyDescent="0.25">
      <c r="A74" s="79" t="s">
        <v>432</v>
      </c>
      <c r="B74" s="178">
        <v>0</v>
      </c>
      <c r="C74" s="178">
        <v>0</v>
      </c>
      <c r="D74" s="178">
        <v>0</v>
      </c>
      <c r="E74" s="178">
        <v>0</v>
      </c>
      <c r="F74" s="178">
        <v>0</v>
      </c>
      <c r="G74" s="178">
        <v>0</v>
      </c>
    </row>
    <row r="75" spans="1:7" x14ac:dyDescent="0.25">
      <c r="A75" s="79" t="s">
        <v>433</v>
      </c>
      <c r="B75" s="178">
        <v>0</v>
      </c>
      <c r="C75" s="178">
        <v>0</v>
      </c>
      <c r="D75" s="178">
        <v>0</v>
      </c>
      <c r="E75" s="178">
        <v>0</v>
      </c>
      <c r="F75" s="178">
        <v>0</v>
      </c>
      <c r="G75" s="178">
        <v>0</v>
      </c>
    </row>
    <row r="76" spans="1:7" x14ac:dyDescent="0.25">
      <c r="A76" s="44"/>
      <c r="B76" s="181"/>
      <c r="C76" s="181"/>
      <c r="D76" s="181"/>
      <c r="E76" s="181"/>
      <c r="F76" s="181"/>
      <c r="G76" s="181"/>
    </row>
    <row r="77" spans="1:7" x14ac:dyDescent="0.25">
      <c r="A77" s="3" t="s">
        <v>383</v>
      </c>
      <c r="B77" s="179">
        <f>B9+B43</f>
        <v>76375748.079999998</v>
      </c>
      <c r="C77" s="179">
        <v>0</v>
      </c>
      <c r="D77" s="179">
        <f>D9+D43</f>
        <v>76375748.079999998</v>
      </c>
      <c r="E77" s="179">
        <f>E9+E43</f>
        <v>12664210.280000001</v>
      </c>
      <c r="F77" s="179">
        <f>F9+F43</f>
        <v>12664210.280000001</v>
      </c>
      <c r="G77" s="179">
        <f>G9+G43</f>
        <v>63711537.800000004</v>
      </c>
    </row>
    <row r="78" spans="1:7" x14ac:dyDescent="0.25">
      <c r="A78" s="54"/>
      <c r="B78" s="81"/>
      <c r="C78" s="81"/>
      <c r="D78" s="81"/>
      <c r="E78" s="81"/>
      <c r="F78" s="81"/>
      <c r="G78" s="8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C9:G18 B27:G27 B53:G53 C72:G75 B43:B44 B71:G71 B19:G19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B10 B77 D77:G77" unlockedFormula="1"/>
    <ignoredError sqref="D11:G18" formulaRange="1"/>
    <ignoredError sqref="B19 D9:G10 D19:G19" formulaRange="1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M19" sqref="M1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03" t="s">
        <v>435</v>
      </c>
      <c r="B1" s="195"/>
      <c r="C1" s="195"/>
      <c r="D1" s="195"/>
      <c r="E1" s="195"/>
      <c r="F1" s="195"/>
      <c r="G1" s="196"/>
    </row>
    <row r="2" spans="1:7" x14ac:dyDescent="0.25">
      <c r="A2" s="105" t="str">
        <f>'Formato 1'!A2</f>
        <v>SISTEMA DE AGUA POTABLE Y ALCANTARILLADO MUNICIPAL DE VALLE DE SANTIAGO</v>
      </c>
      <c r="B2" s="106"/>
      <c r="C2" s="106"/>
      <c r="D2" s="106"/>
      <c r="E2" s="106"/>
      <c r="F2" s="106"/>
      <c r="G2" s="107"/>
    </row>
    <row r="3" spans="1:7" x14ac:dyDescent="0.25">
      <c r="A3" s="108" t="s">
        <v>300</v>
      </c>
      <c r="B3" s="109"/>
      <c r="C3" s="109"/>
      <c r="D3" s="109"/>
      <c r="E3" s="109"/>
      <c r="F3" s="109"/>
      <c r="G3" s="110"/>
    </row>
    <row r="4" spans="1:7" x14ac:dyDescent="0.25">
      <c r="A4" s="108" t="s">
        <v>436</v>
      </c>
      <c r="B4" s="109"/>
      <c r="C4" s="109"/>
      <c r="D4" s="109"/>
      <c r="E4" s="109"/>
      <c r="F4" s="109"/>
      <c r="G4" s="110"/>
    </row>
    <row r="5" spans="1:7" x14ac:dyDescent="0.25">
      <c r="A5" s="108" t="str">
        <f>'Formato 3'!A4</f>
        <v>Del 1 de Enero al 31 de Marzo de 2025 (b)</v>
      </c>
      <c r="B5" s="109"/>
      <c r="C5" s="109"/>
      <c r="D5" s="109"/>
      <c r="E5" s="109"/>
      <c r="F5" s="109"/>
      <c r="G5" s="110"/>
    </row>
    <row r="6" spans="1:7" x14ac:dyDescent="0.25">
      <c r="A6" s="111" t="s">
        <v>3</v>
      </c>
      <c r="B6" s="112"/>
      <c r="C6" s="112"/>
      <c r="D6" s="112"/>
      <c r="E6" s="112"/>
      <c r="F6" s="112"/>
      <c r="G6" s="113"/>
    </row>
    <row r="7" spans="1:7" x14ac:dyDescent="0.25">
      <c r="A7" s="198" t="s">
        <v>437</v>
      </c>
      <c r="B7" s="201" t="s">
        <v>302</v>
      </c>
      <c r="C7" s="201"/>
      <c r="D7" s="201"/>
      <c r="E7" s="201"/>
      <c r="F7" s="201"/>
      <c r="G7" s="201" t="s">
        <v>303</v>
      </c>
    </row>
    <row r="8" spans="1:7" ht="30" x14ac:dyDescent="0.25">
      <c r="A8" s="199"/>
      <c r="B8" s="7" t="s">
        <v>304</v>
      </c>
      <c r="C8" s="32" t="s">
        <v>400</v>
      </c>
      <c r="D8" s="32" t="s">
        <v>235</v>
      </c>
      <c r="E8" s="32" t="s">
        <v>190</v>
      </c>
      <c r="F8" s="32" t="s">
        <v>207</v>
      </c>
      <c r="G8" s="211"/>
    </row>
    <row r="9" spans="1:7" ht="15.75" customHeight="1" x14ac:dyDescent="0.25">
      <c r="A9" s="25" t="s">
        <v>438</v>
      </c>
      <c r="B9" s="183">
        <f>B10+B11+B12+B15+B16+B19</f>
        <v>32869602.859999999</v>
      </c>
      <c r="C9" s="183">
        <v>0</v>
      </c>
      <c r="D9" s="183">
        <f>D10+D11+D12+D15+D16+D19</f>
        <v>32869602.859999999</v>
      </c>
      <c r="E9" s="183">
        <f>E10+E11+E12+E15+E16+E19</f>
        <v>6322463.6500000004</v>
      </c>
      <c r="F9" s="183">
        <f>F10+F11+F12+F15+F16+F19</f>
        <v>6322463.6500000004</v>
      </c>
      <c r="G9" s="183">
        <f>G10+G11+G12+G15+G16+G19</f>
        <v>26547139.210000001</v>
      </c>
    </row>
    <row r="10" spans="1:7" x14ac:dyDescent="0.25">
      <c r="A10" s="57" t="s">
        <v>439</v>
      </c>
      <c r="B10" s="186">
        <v>32869602.859999999</v>
      </c>
      <c r="C10" s="186">
        <v>0</v>
      </c>
      <c r="D10" s="184">
        <v>32869602.859999999</v>
      </c>
      <c r="E10" s="186">
        <v>6322463.6500000004</v>
      </c>
      <c r="F10" s="186">
        <v>6322463.6500000004</v>
      </c>
      <c r="G10" s="184">
        <v>26547139.210000001</v>
      </c>
    </row>
    <row r="11" spans="1:7" ht="15.75" customHeight="1" x14ac:dyDescent="0.25">
      <c r="A11" s="57" t="s">
        <v>440</v>
      </c>
      <c r="B11" s="184">
        <v>0</v>
      </c>
      <c r="C11" s="184">
        <v>0</v>
      </c>
      <c r="D11" s="184">
        <v>0</v>
      </c>
      <c r="E11" s="184">
        <v>0</v>
      </c>
      <c r="F11" s="184">
        <v>0</v>
      </c>
      <c r="G11" s="184">
        <v>0</v>
      </c>
    </row>
    <row r="12" spans="1:7" x14ac:dyDescent="0.25">
      <c r="A12" s="57" t="s">
        <v>441</v>
      </c>
      <c r="B12" s="184">
        <v>0</v>
      </c>
      <c r="C12" s="184">
        <v>0</v>
      </c>
      <c r="D12" s="184">
        <v>0</v>
      </c>
      <c r="E12" s="184">
        <v>0</v>
      </c>
      <c r="F12" s="184">
        <v>0</v>
      </c>
      <c r="G12" s="184">
        <v>0</v>
      </c>
    </row>
    <row r="13" spans="1:7" x14ac:dyDescent="0.25">
      <c r="A13" s="76" t="s">
        <v>442</v>
      </c>
      <c r="B13" s="184">
        <v>0</v>
      </c>
      <c r="C13" s="184">
        <v>0</v>
      </c>
      <c r="D13" s="184">
        <v>0</v>
      </c>
      <c r="E13" s="184">
        <v>0</v>
      </c>
      <c r="F13" s="184">
        <v>0</v>
      </c>
      <c r="G13" s="184">
        <v>0</v>
      </c>
    </row>
    <row r="14" spans="1:7" x14ac:dyDescent="0.25">
      <c r="A14" s="76" t="s">
        <v>443</v>
      </c>
      <c r="B14" s="184">
        <v>0</v>
      </c>
      <c r="C14" s="184">
        <v>0</v>
      </c>
      <c r="D14" s="184">
        <v>0</v>
      </c>
      <c r="E14" s="184">
        <v>0</v>
      </c>
      <c r="F14" s="184">
        <v>0</v>
      </c>
      <c r="G14" s="184">
        <v>0</v>
      </c>
    </row>
    <row r="15" spans="1:7" x14ac:dyDescent="0.25">
      <c r="A15" s="57" t="s">
        <v>444</v>
      </c>
      <c r="B15" s="184">
        <v>0</v>
      </c>
      <c r="C15" s="184">
        <v>0</v>
      </c>
      <c r="D15" s="184">
        <v>0</v>
      </c>
      <c r="E15" s="184">
        <v>0</v>
      </c>
      <c r="F15" s="184">
        <v>0</v>
      </c>
      <c r="G15" s="184">
        <v>0</v>
      </c>
    </row>
    <row r="16" spans="1:7" ht="30" x14ac:dyDescent="0.25">
      <c r="A16" s="58" t="s">
        <v>445</v>
      </c>
      <c r="B16" s="184">
        <v>0</v>
      </c>
      <c r="C16" s="184">
        <v>0</v>
      </c>
      <c r="D16" s="184">
        <v>0</v>
      </c>
      <c r="E16" s="184">
        <v>0</v>
      </c>
      <c r="F16" s="184">
        <v>0</v>
      </c>
      <c r="G16" s="184">
        <v>0</v>
      </c>
    </row>
    <row r="17" spans="1:7" x14ac:dyDescent="0.25">
      <c r="A17" s="76" t="s">
        <v>446</v>
      </c>
      <c r="B17" s="184">
        <v>0</v>
      </c>
      <c r="C17" s="184">
        <v>0</v>
      </c>
      <c r="D17" s="184">
        <v>0</v>
      </c>
      <c r="E17" s="184">
        <v>0</v>
      </c>
      <c r="F17" s="184">
        <v>0</v>
      </c>
      <c r="G17" s="184">
        <v>0</v>
      </c>
    </row>
    <row r="18" spans="1:7" x14ac:dyDescent="0.25">
      <c r="A18" s="76" t="s">
        <v>447</v>
      </c>
      <c r="B18" s="184">
        <v>0</v>
      </c>
      <c r="C18" s="184">
        <v>0</v>
      </c>
      <c r="D18" s="184">
        <v>0</v>
      </c>
      <c r="E18" s="184">
        <v>0</v>
      </c>
      <c r="F18" s="184">
        <v>0</v>
      </c>
      <c r="G18" s="184">
        <v>0</v>
      </c>
    </row>
    <row r="19" spans="1:7" x14ac:dyDescent="0.25">
      <c r="A19" s="57" t="s">
        <v>448</v>
      </c>
      <c r="B19" s="184">
        <v>0</v>
      </c>
      <c r="C19" s="184">
        <v>0</v>
      </c>
      <c r="D19" s="184">
        <v>0</v>
      </c>
      <c r="E19" s="184">
        <v>0</v>
      </c>
      <c r="F19" s="184">
        <v>0</v>
      </c>
      <c r="G19" s="184">
        <v>0</v>
      </c>
    </row>
    <row r="20" spans="1:7" x14ac:dyDescent="0.25">
      <c r="A20" s="44"/>
      <c r="B20" s="185"/>
      <c r="C20" s="185"/>
      <c r="D20" s="185"/>
      <c r="E20" s="185"/>
      <c r="F20" s="185"/>
      <c r="G20" s="185"/>
    </row>
    <row r="21" spans="1:7" x14ac:dyDescent="0.25">
      <c r="A21" s="33" t="s">
        <v>449</v>
      </c>
      <c r="B21" s="183">
        <v>0</v>
      </c>
      <c r="C21" s="183">
        <v>0</v>
      </c>
      <c r="D21" s="183">
        <v>0</v>
      </c>
      <c r="E21" s="183">
        <v>0</v>
      </c>
      <c r="F21" s="183">
        <v>0</v>
      </c>
      <c r="G21" s="183">
        <v>0</v>
      </c>
    </row>
    <row r="22" spans="1:7" x14ac:dyDescent="0.25">
      <c r="A22" s="57" t="s">
        <v>439</v>
      </c>
      <c r="B22" s="186">
        <v>0</v>
      </c>
      <c r="C22" s="186">
        <v>0</v>
      </c>
      <c r="D22" s="184">
        <v>0</v>
      </c>
      <c r="E22" s="186">
        <v>0</v>
      </c>
      <c r="F22" s="186">
        <v>0</v>
      </c>
      <c r="G22" s="184">
        <v>0</v>
      </c>
    </row>
    <row r="23" spans="1:7" x14ac:dyDescent="0.25">
      <c r="A23" s="57" t="s">
        <v>440</v>
      </c>
      <c r="B23" s="184">
        <v>0</v>
      </c>
      <c r="C23" s="184">
        <v>0</v>
      </c>
      <c r="D23" s="184">
        <v>0</v>
      </c>
      <c r="E23" s="184">
        <v>0</v>
      </c>
      <c r="F23" s="184">
        <v>0</v>
      </c>
      <c r="G23" s="184">
        <v>0</v>
      </c>
    </row>
    <row r="24" spans="1:7" x14ac:dyDescent="0.25">
      <c r="A24" s="57" t="s">
        <v>441</v>
      </c>
      <c r="B24" s="184">
        <v>0</v>
      </c>
      <c r="C24" s="184">
        <v>0</v>
      </c>
      <c r="D24" s="184">
        <v>0</v>
      </c>
      <c r="E24" s="184">
        <v>0</v>
      </c>
      <c r="F24" s="184">
        <v>0</v>
      </c>
      <c r="G24" s="184">
        <v>0</v>
      </c>
    </row>
    <row r="25" spans="1:7" x14ac:dyDescent="0.25">
      <c r="A25" s="76" t="s">
        <v>442</v>
      </c>
      <c r="B25" s="184">
        <v>0</v>
      </c>
      <c r="C25" s="184">
        <v>0</v>
      </c>
      <c r="D25" s="184">
        <v>0</v>
      </c>
      <c r="E25" s="184">
        <v>0</v>
      </c>
      <c r="F25" s="184">
        <v>0</v>
      </c>
      <c r="G25" s="184">
        <v>0</v>
      </c>
    </row>
    <row r="26" spans="1:7" x14ac:dyDescent="0.25">
      <c r="A26" s="76" t="s">
        <v>443</v>
      </c>
      <c r="B26" s="184">
        <v>0</v>
      </c>
      <c r="C26" s="184">
        <v>0</v>
      </c>
      <c r="D26" s="184">
        <v>0</v>
      </c>
      <c r="E26" s="184">
        <v>0</v>
      </c>
      <c r="F26" s="184">
        <v>0</v>
      </c>
      <c r="G26" s="184">
        <v>0</v>
      </c>
    </row>
    <row r="27" spans="1:7" x14ac:dyDescent="0.25">
      <c r="A27" s="57" t="s">
        <v>444</v>
      </c>
      <c r="B27" s="184">
        <v>0</v>
      </c>
      <c r="C27" s="184">
        <v>0</v>
      </c>
      <c r="D27" s="184">
        <v>0</v>
      </c>
      <c r="E27" s="184">
        <v>0</v>
      </c>
      <c r="F27" s="184">
        <v>0</v>
      </c>
      <c r="G27" s="184">
        <v>0</v>
      </c>
    </row>
    <row r="28" spans="1:7" ht="30" x14ac:dyDescent="0.25">
      <c r="A28" s="58" t="s">
        <v>445</v>
      </c>
      <c r="B28" s="184">
        <v>0</v>
      </c>
      <c r="C28" s="184">
        <v>0</v>
      </c>
      <c r="D28" s="184">
        <v>0</v>
      </c>
      <c r="E28" s="184">
        <v>0</v>
      </c>
      <c r="F28" s="184">
        <v>0</v>
      </c>
      <c r="G28" s="184">
        <v>0</v>
      </c>
    </row>
    <row r="29" spans="1:7" x14ac:dyDescent="0.25">
      <c r="A29" s="76" t="s">
        <v>446</v>
      </c>
      <c r="B29" s="184">
        <v>0</v>
      </c>
      <c r="C29" s="184">
        <v>0</v>
      </c>
      <c r="D29" s="184">
        <v>0</v>
      </c>
      <c r="E29" s="184">
        <v>0</v>
      </c>
      <c r="F29" s="184">
        <v>0</v>
      </c>
      <c r="G29" s="184">
        <v>0</v>
      </c>
    </row>
    <row r="30" spans="1:7" x14ac:dyDescent="0.25">
      <c r="A30" s="76" t="s">
        <v>447</v>
      </c>
      <c r="B30" s="184">
        <v>0</v>
      </c>
      <c r="C30" s="184">
        <v>0</v>
      </c>
      <c r="D30" s="184">
        <v>0</v>
      </c>
      <c r="E30" s="184">
        <v>0</v>
      </c>
      <c r="F30" s="184">
        <v>0</v>
      </c>
      <c r="G30" s="184">
        <v>0</v>
      </c>
    </row>
    <row r="31" spans="1:7" x14ac:dyDescent="0.25">
      <c r="A31" s="57" t="s">
        <v>448</v>
      </c>
      <c r="B31" s="184">
        <v>0</v>
      </c>
      <c r="C31" s="184">
        <v>0</v>
      </c>
      <c r="D31" s="184">
        <v>0</v>
      </c>
      <c r="E31" s="184">
        <v>0</v>
      </c>
      <c r="F31" s="184">
        <v>0</v>
      </c>
      <c r="G31" s="184">
        <v>0</v>
      </c>
    </row>
    <row r="32" spans="1:7" x14ac:dyDescent="0.25">
      <c r="A32" s="44"/>
      <c r="B32" s="185"/>
      <c r="C32" s="185"/>
      <c r="D32" s="185"/>
      <c r="E32" s="185"/>
      <c r="F32" s="185"/>
      <c r="G32" s="185"/>
    </row>
    <row r="33" spans="1:7" ht="14.45" customHeight="1" x14ac:dyDescent="0.25">
      <c r="A33" s="3" t="s">
        <v>450</v>
      </c>
      <c r="B33" s="183">
        <f>B9+B21</f>
        <v>32869602.859999999</v>
      </c>
      <c r="C33" s="183">
        <v>0</v>
      </c>
      <c r="D33" s="183">
        <f>D9+D21</f>
        <v>32869602.859999999</v>
      </c>
      <c r="E33" s="183">
        <f>E9+E21</f>
        <v>6322463.6500000004</v>
      </c>
      <c r="F33" s="183">
        <f>F9+F21</f>
        <v>6322463.6500000004</v>
      </c>
      <c r="G33" s="183">
        <f>G9+G21</f>
        <v>26547139.210000001</v>
      </c>
    </row>
    <row r="34" spans="1:7" ht="14.45" customHeight="1" x14ac:dyDescent="0.25">
      <c r="A34" s="54"/>
      <c r="B34" s="78"/>
      <c r="C34" s="78"/>
      <c r="D34" s="78"/>
      <c r="E34" s="78"/>
      <c r="F34" s="78"/>
      <c r="G34" s="7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1:F21 B23:F33 B9:G9 G10:G33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 B9:G33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CONTABILIDAD</cp:lastModifiedBy>
  <cp:revision/>
  <dcterms:created xsi:type="dcterms:W3CDTF">2023-03-16T22:14:51Z</dcterms:created>
  <dcterms:modified xsi:type="dcterms:W3CDTF">2025-04-22T21:53:39Z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