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A11A3D08-961A-4E04-B2B0-2E1B663F7947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<sst xmlns="http://schemas.openxmlformats.org/spreadsheetml/2006/main" count="859" uniqueCount="603">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</sst>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23836854.279999997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23530533.289999999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23530533.289999999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23530533.289999999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306320.99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306320.99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306320.99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12348224.799999999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12262724.799999999</v>
      </c>
      <c r="D95" s="124">
        <f>C95/$C$94</f>
        <v>0.99307592780461851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6322463.6499999994</v>
      </c>
      <c r="D96" s="124">
        <f t="shared" ref="D96:D159" si="0">C96/$C$94</f>
        <v>0.51201397386286651</v>
      </c>
      <c r="E96" s="42"/>
    </row>
    <row r="97" spans="1:5" x14ac:dyDescent="0.2">
      <c r="A97" s="44">
        <v>5111</v>
      </c>
      <c r="B97" s="42" t="s">
        <v>280</v>
      </c>
      <c r="C97" s="45">
        <v>4965180.22</v>
      </c>
      <c r="D97" s="46">
        <f t="shared" si="0"/>
        <v>0.402096681945732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267567.24</v>
      </c>
      <c r="D99" s="46">
        <f t="shared" si="0"/>
        <v>2.1668478209110675E-2</v>
      </c>
      <c r="E99" s="42"/>
    </row>
    <row r="100" spans="1:5" x14ac:dyDescent="0.2">
      <c r="A100" s="44">
        <v>5114</v>
      </c>
      <c r="B100" s="42" t="s">
        <v>283</v>
      </c>
      <c r="C100" s="45">
        <v>712775.55</v>
      </c>
      <c r="D100" s="46">
        <f t="shared" si="0"/>
        <v>5.7722916576640242E-2</v>
      </c>
      <c r="E100" s="42"/>
    </row>
    <row r="101" spans="1:5" x14ac:dyDescent="0.2">
      <c r="A101" s="44">
        <v>5115</v>
      </c>
      <c r="B101" s="42" t="s">
        <v>284</v>
      </c>
      <c r="C101" s="45">
        <v>376940.64</v>
      </c>
      <c r="D101" s="46">
        <f t="shared" si="0"/>
        <v>3.0525897131383619E-2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1843603.06</v>
      </c>
      <c r="D103" s="124">
        <f t="shared" si="0"/>
        <v>0.14930106066744106</v>
      </c>
      <c r="E103" s="42"/>
    </row>
    <row r="104" spans="1:5" x14ac:dyDescent="0.2">
      <c r="A104" s="44">
        <v>5121</v>
      </c>
      <c r="B104" s="42" t="s">
        <v>287</v>
      </c>
      <c r="C104" s="45">
        <v>197181.38</v>
      </c>
      <c r="D104" s="46">
        <f t="shared" si="0"/>
        <v>1.5968398955613444E-2</v>
      </c>
      <c r="E104" s="42"/>
    </row>
    <row r="105" spans="1:5" x14ac:dyDescent="0.2">
      <c r="A105" s="44">
        <v>5122</v>
      </c>
      <c r="B105" s="42" t="s">
        <v>288</v>
      </c>
      <c r="C105" s="45">
        <v>47445.03</v>
      </c>
      <c r="D105" s="46">
        <f t="shared" si="0"/>
        <v>3.8422551231817549E-3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951015.85</v>
      </c>
      <c r="D107" s="46">
        <f t="shared" si="0"/>
        <v>7.7016402390082825E-2</v>
      </c>
      <c r="E107" s="42"/>
    </row>
    <row r="108" spans="1:5" x14ac:dyDescent="0.2">
      <c r="A108" s="44">
        <v>5125</v>
      </c>
      <c r="B108" s="42" t="s">
        <v>291</v>
      </c>
      <c r="C108" s="45">
        <v>92078.44</v>
      </c>
      <c r="D108" s="46">
        <f t="shared" si="0"/>
        <v>7.4568159789251661E-3</v>
      </c>
      <c r="E108" s="42"/>
    </row>
    <row r="109" spans="1:5" x14ac:dyDescent="0.2">
      <c r="A109" s="44">
        <v>5126</v>
      </c>
      <c r="B109" s="42" t="s">
        <v>292</v>
      </c>
      <c r="C109" s="45">
        <v>327971.51</v>
      </c>
      <c r="D109" s="46">
        <f t="shared" si="0"/>
        <v>2.6560215359862905E-2</v>
      </c>
      <c r="E109" s="42"/>
    </row>
    <row r="110" spans="1:5" x14ac:dyDescent="0.2">
      <c r="A110" s="44">
        <v>5127</v>
      </c>
      <c r="B110" s="42" t="s">
        <v>293</v>
      </c>
      <c r="C110" s="45">
        <v>181658.07</v>
      </c>
      <c r="D110" s="46">
        <f t="shared" si="0"/>
        <v>1.4711270076651019E-2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46252.78</v>
      </c>
      <c r="D112" s="46">
        <f t="shared" si="0"/>
        <v>3.7457027831239356E-3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4096658.0899999994</v>
      </c>
      <c r="D113" s="124">
        <f t="shared" si="0"/>
        <v>0.33176089327431096</v>
      </c>
      <c r="E113" s="42"/>
    </row>
    <row r="114" spans="1:5" x14ac:dyDescent="0.2">
      <c r="A114" s="44">
        <v>5131</v>
      </c>
      <c r="B114" s="42" t="s">
        <v>297</v>
      </c>
      <c r="C114" s="45">
        <v>2383499.59</v>
      </c>
      <c r="D114" s="46">
        <f t="shared" si="0"/>
        <v>0.19302366361195497</v>
      </c>
      <c r="E114" s="42"/>
    </row>
    <row r="115" spans="1:5" x14ac:dyDescent="0.2">
      <c r="A115" s="44">
        <v>5132</v>
      </c>
      <c r="B115" s="42" t="s">
        <v>298</v>
      </c>
      <c r="C115" s="45">
        <v>149943.57999999999</v>
      </c>
      <c r="D115" s="46">
        <f t="shared" si="0"/>
        <v>1.2142926001800679E-2</v>
      </c>
      <c r="E115" s="42"/>
    </row>
    <row r="116" spans="1:5" x14ac:dyDescent="0.2">
      <c r="A116" s="44">
        <v>5133</v>
      </c>
      <c r="B116" s="42" t="s">
        <v>299</v>
      </c>
      <c r="C116" s="45">
        <v>197779.3</v>
      </c>
      <c r="D116" s="46">
        <f t="shared" si="0"/>
        <v>1.6016820490666803E-2</v>
      </c>
      <c r="E116" s="42"/>
    </row>
    <row r="117" spans="1:5" x14ac:dyDescent="0.2">
      <c r="A117" s="44">
        <v>5134</v>
      </c>
      <c r="B117" s="42" t="s">
        <v>300</v>
      </c>
      <c r="C117" s="45">
        <v>119018.06</v>
      </c>
      <c r="D117" s="46">
        <f t="shared" si="0"/>
        <v>9.6384753215701096E-3</v>
      </c>
      <c r="E117" s="42"/>
    </row>
    <row r="118" spans="1:5" x14ac:dyDescent="0.2">
      <c r="A118" s="44">
        <v>5135</v>
      </c>
      <c r="B118" s="42" t="s">
        <v>301</v>
      </c>
      <c r="C118" s="45">
        <v>972257.13</v>
      </c>
      <c r="D118" s="46">
        <f t="shared" si="0"/>
        <v>7.873659135198123E-2</v>
      </c>
      <c r="E118" s="42"/>
    </row>
    <row r="119" spans="1:5" x14ac:dyDescent="0.2">
      <c r="A119" s="44">
        <v>5136</v>
      </c>
      <c r="B119" s="42" t="s">
        <v>302</v>
      </c>
      <c r="C119" s="45">
        <v>13590.5</v>
      </c>
      <c r="D119" s="46">
        <f t="shared" si="0"/>
        <v>1.1006035458635318E-3</v>
      </c>
      <c r="E119" s="42"/>
    </row>
    <row r="120" spans="1:5" x14ac:dyDescent="0.2">
      <c r="A120" s="44">
        <v>5137</v>
      </c>
      <c r="B120" s="42" t="s">
        <v>303</v>
      </c>
      <c r="C120" s="45">
        <v>17505.8</v>
      </c>
      <c r="D120" s="46">
        <f t="shared" si="0"/>
        <v>1.417677462431685E-3</v>
      </c>
      <c r="E120" s="42"/>
    </row>
    <row r="121" spans="1:5" x14ac:dyDescent="0.2">
      <c r="A121" s="44">
        <v>5138</v>
      </c>
      <c r="B121" s="42" t="s">
        <v>304</v>
      </c>
      <c r="C121" s="45">
        <v>121709.75999999999</v>
      </c>
      <c r="D121" s="46">
        <f t="shared" si="0"/>
        <v>9.8564580716088042E-3</v>
      </c>
      <c r="E121" s="42"/>
    </row>
    <row r="122" spans="1:5" x14ac:dyDescent="0.2">
      <c r="A122" s="44">
        <v>5139</v>
      </c>
      <c r="B122" s="42" t="s">
        <v>305</v>
      </c>
      <c r="C122" s="45">
        <v>121354.37</v>
      </c>
      <c r="D122" s="46">
        <f t="shared" si="0"/>
        <v>9.8276774164331709E-3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85500</v>
      </c>
      <c r="D123" s="124">
        <f t="shared" si="0"/>
        <v>6.9240721953814774E-3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5500</v>
      </c>
      <c r="D124" s="124">
        <f t="shared" si="0"/>
        <v>4.4540815291927636E-4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5500</v>
      </c>
      <c r="D126" s="46">
        <f t="shared" si="0"/>
        <v>4.4540815291927636E-4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80000</v>
      </c>
      <c r="D133" s="124">
        <f t="shared" si="0"/>
        <v>6.4786640424622016E-3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80000</v>
      </c>
      <c r="D135" s="46">
        <f t="shared" si="0"/>
        <v>6.4786640424622016E-3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27407.34</v>
      </c>
      <c r="D15" s="18">
        <v>27407.34</v>
      </c>
      <c r="E15" s="18">
        <v>27407.34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10176012.67</v>
      </c>
      <c r="D16" s="18">
        <v>10176012.67</v>
      </c>
      <c r="E16" s="18">
        <v>10176012.67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841130.11</v>
      </c>
      <c r="D20" s="18">
        <v>841130.11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43288876.490000002</v>
      </c>
      <c r="D23" s="18">
        <v>43288876.490000002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551560.26</v>
      </c>
      <c r="D24" s="18">
        <v>551560.26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275407.78000000003</v>
      </c>
    </row>
    <row r="42" spans="1:8" x14ac:dyDescent="0.2">
      <c r="A42" s="16">
        <v>1151</v>
      </c>
      <c r="B42" s="14" t="s">
        <v>145</v>
      </c>
      <c r="C42" s="18">
        <v>275407.78000000003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19274652.16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46473689.57</v>
      </c>
      <c r="D64" s="18">
        <f t="shared" ref="D64:E64" si="0">SUM(D65:D72)</f>
        <v>0</v>
      </c>
      <c r="E64" s="18">
        <f t="shared" si="0"/>
        <v>17624301.719999999</v>
      </c>
    </row>
    <row r="65" spans="1:9" x14ac:dyDescent="0.2">
      <c r="A65" s="16">
        <v>1241</v>
      </c>
      <c r="B65" s="14" t="s">
        <v>158</v>
      </c>
      <c r="C65" s="18">
        <v>5017141.1500000004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41790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15061868.35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83550.16</v>
      </c>
      <c r="D69" s="18">
        <v>0</v>
      </c>
      <c r="E69" s="18">
        <v>17624301.719999999</v>
      </c>
    </row>
    <row r="70" spans="1:9" x14ac:dyDescent="0.2">
      <c r="A70" s="16">
        <v>1246</v>
      </c>
      <c r="B70" s="14" t="s">
        <v>163</v>
      </c>
      <c r="C70" s="18">
        <v>26087907.550000001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2279041.0499999998</v>
      </c>
      <c r="D76" s="18">
        <f>SUM(D77:D81)</f>
        <v>0</v>
      </c>
      <c r="E76" s="18">
        <f>SUM(E77:E81)</f>
        <v>272179.62</v>
      </c>
    </row>
    <row r="77" spans="1:9" x14ac:dyDescent="0.2">
      <c r="A77" s="16">
        <v>1251</v>
      </c>
      <c r="B77" s="14" t="s">
        <v>168</v>
      </c>
      <c r="C77" s="18">
        <v>2267469.0499999998</v>
      </c>
      <c r="D77" s="18">
        <v>0</v>
      </c>
      <c r="E77" s="18">
        <v>269865.21999999997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11572</v>
      </c>
      <c r="D80" s="18">
        <v>0</v>
      </c>
      <c r="E80" s="18">
        <v>2314.4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2062457.85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2062457.85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32259288.419999998</v>
      </c>
      <c r="D110" s="18">
        <f>SUM(D111:D119)</f>
        <v>32259288.419999998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2947966.97</v>
      </c>
      <c r="D112" s="18">
        <f t="shared" ref="D112:D119" si="1">C112</f>
        <v>2947966.97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32369034.879999999</v>
      </c>
      <c r="D117" s="18">
        <f t="shared" si="1"/>
        <v>32369034.879999999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-3035460.37</v>
      </c>
      <c r="D119" s="18">
        <f t="shared" si="1"/>
        <v>-3035460.37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42598.28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42598.28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40162201.170000002</v>
      </c>
    </row>
    <row r="10" spans="1:5" x14ac:dyDescent="0.2">
      <c r="A10" s="27">
        <v>3120</v>
      </c>
      <c r="B10" s="23" t="s">
        <v>384</v>
      </c>
      <c r="C10" s="28">
        <v>3953712.43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11488629.48</v>
      </c>
    </row>
    <row r="16" spans="1:5" x14ac:dyDescent="0.2">
      <c r="A16" s="27">
        <v>3220</v>
      </c>
      <c r="B16" s="23" t="s">
        <v>388</v>
      </c>
      <c r="C16" s="28">
        <v>80238857.769999996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48979284.520000003</v>
      </c>
      <c r="D10" s="28">
        <v>43273289.090000004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48979284.520000003</v>
      </c>
      <c r="D16" s="84">
        <f>SUM(D9:D15)</f>
        <v>43273289.090000004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473524.43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473524.43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315985.48000000004</v>
      </c>
      <c r="D29" s="84">
        <f>SUM(D30:D37)</f>
        <v>5151649.32</v>
      </c>
    </row>
    <row r="30" spans="1:4" x14ac:dyDescent="0.2">
      <c r="A30" s="27">
        <v>1241</v>
      </c>
      <c r="B30" s="23" t="s">
        <v>158</v>
      </c>
      <c r="C30" s="28">
        <v>42280.7</v>
      </c>
      <c r="D30" s="28">
        <v>346591.85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6239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41790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1581095.7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273704.78000000003</v>
      </c>
      <c r="D35" s="28">
        <v>3175932.77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12380.47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12380.47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315985.48000000004</v>
      </c>
      <c r="D44" s="84">
        <f>D21+D29+D38</f>
        <v>5637554.2199999997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11488629.48</v>
      </c>
      <c r="D48" s="84">
        <v>26868589.68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5346432.99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3098232.74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3098232.74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2980632.97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113251.1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4348.67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2248200.25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591304.67000000004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54840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1602055.58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5907476.3700000001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5907476.3700000001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5907476.3700000001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5581153.1100000003</v>
      </c>
      <c r="D145" s="84">
        <f>D48+D49+D103-D109-D112</f>
        <v>32215022.670000002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23836854.280000001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23836854.280000001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12664210.279999999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315985.48000000004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42280.7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273704.78000000003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12348224.799999999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6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76375748.079999998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-52538893.799999997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-5907476.3700000001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-17929377.91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-76375748.079999998</v>
      </c>
    </row>
    <row r="51" spans="1:3" x14ac:dyDescent="0.2">
      <c r="A51" s="23">
        <v>8220</v>
      </c>
      <c r="B51" s="112" t="s">
        <v>46</v>
      </c>
      <c r="C51" s="114">
        <v>63628544.770000003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82993.03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12664210.279999999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2025-04-10T22:02:09Z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