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62913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4" i="4"/>
  <c r="D139" i="4"/>
  <c r="D135" i="4"/>
  <c r="D128" i="4"/>
  <c r="D124" i="4"/>
  <c r="D121" i="4"/>
  <c r="D117" i="4"/>
  <c r="D113" i="4"/>
  <c r="D103" i="4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4" i="4"/>
  <c r="C168" i="4"/>
  <c r="C161" i="4"/>
  <c r="C157" i="4"/>
  <c r="C151" i="4"/>
  <c r="C147" i="4"/>
  <c r="C144" i="4"/>
  <c r="C139" i="4"/>
  <c r="C135" i="4"/>
  <c r="C128" i="4"/>
  <c r="C124" i="4"/>
  <c r="C121" i="4"/>
  <c r="C117" i="4"/>
  <c r="C113" i="4"/>
  <c r="C103" i="4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C178" i="4" l="1"/>
  <c r="C173" i="4" s="1"/>
  <c r="D43" i="4"/>
  <c r="D102" i="4"/>
  <c r="C43" i="4"/>
  <c r="C102" i="4"/>
  <c r="D4" i="4"/>
  <c r="D143" i="4"/>
  <c r="C4" i="4"/>
  <c r="C143" i="4"/>
  <c r="D173" i="4"/>
  <c r="D3" i="4" l="1"/>
  <c r="C3" i="4"/>
  <c r="D101" i="4"/>
  <c r="C101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<sst xmlns="http://schemas.openxmlformats.org/spreadsheetml/2006/main" count="261" uniqueCount="234">
  <si>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</si>
  <si>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</si>
  <si>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</si>
  <si>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</si>
  <si>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</si>
  <si>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</si>
  <si>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</si>
  <si>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</si>
  <si>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</si>
  <si>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</si>
  <si>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</si>
  <si>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</si>
  <si>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</si>
  <si>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</si>
  <si>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</si>
  <si>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</si>
  <si>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</si>
  <si>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</si>
  <si>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</si>
  <si>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</si>
  <si>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</si>
  <si>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</si>
  <si>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</si>
  <si>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</si>
  <si>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</si>
  <si>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</si>
  <si>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</si>
  <si>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</si>
  <si>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</si>
  <si>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</si>
  <si>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</si>
  <si>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</si>
  <si>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</si>
  <si>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</si>
  <si>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</si>
  <si>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</si>
  <si>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</si>
  <si>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</si>
  <si>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</si>
  <si>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</si>
  <si>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</si>
  <si>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</si>
  <si>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</si>
  <si>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</si>
  <si>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</si>
  <si>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</si>
  <si>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</si>
  <si>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</si>
  <si>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</si>
  <si>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</si>
  <si>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</si>
  <si>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</si>
  <si>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</si>
  <si>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</si>
  <si>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</si>
  <si>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</si>
  <si>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</si>
  <si>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</si>
  <si>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</si>
  <si>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</si>
  <si>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</si>
  <si>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</si>
  <si>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</si>
  <si>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</si>
  <si>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</si>
  <si>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</si>
  <si>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</si>
  <si>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</si>
  <si>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</si>
  <si>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</si>
  <si>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</si>
  <si>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</si>
  <si>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</si>
  <si>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</si>
  <si>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</si>
  <si>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</si>
  <si>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</si>
  <si>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</si>
  <si>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</si>
  <si>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</si>
  <si>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</si>
  <si>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</si>
  <si>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</si>
  <si>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</si>
  <si>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</si>
  <si>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</si>
  <si>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</si>
  <si>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</si>
  <si>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</si>
  <si>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</si>
  <si>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</si>
  <si>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</si>
  <si>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</si>
  <si>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</si>
  <si>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</si>
  <si>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</si>
  <si>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</si>
  <si>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</si>
  <si>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</si>
  <si>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</si>
  <si>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</si>
  <si>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</si>
  <si>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</si>
  <si>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</si>
  <si>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</si>
  <si>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</si>
  <si>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</si>
  <si>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</si>
  <si>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</si>
  <si>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</si>
  <si>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</si>
  <si>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</si>
  <si>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</si>
  <si>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</si>
  <si>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</si>
  <si>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</si>
  <si>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</si>
  <si>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</si>
  <si>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</si>
  <si>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</si>
  <si>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</si>
  <si>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</si>
  <si>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</si>
  <si>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</si>
  <si>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</si>
  <si>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</si>
  <si>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</si>
  <si>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</si>
  <si>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</si>
  <si>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</si>
  <si>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</si>
  <si>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</si>
  <si>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</si>
  <si>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</si>
  <si>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</si>
  <si>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</si>
  <si>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</si>
  <si>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</si>
  <si>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</si>
  <si>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</si>
  <si>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</si>
  <si>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</si>
  <si>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</si>
  <si>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</si>
  <si>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</si>
  <si>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</si>
  <si>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</si>
  <si>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</si>
  <si>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</si>
  <si>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</si>
  <si>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</si>
  <si>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</si>
  <si>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</si>
  <si>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</si>
  <si>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</si>
  <si>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</si>
  <si>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</si>
  <si>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</si>
  <si>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</si>
  <si>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</si>
  <si>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</si>
  <si>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</si>
  <si>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</si>
  <si>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</si>
  <si>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</si>
  <si>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</si>
  <si>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</si>
  <si>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</si>
  <si>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</si>
  <si>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</si>
  <si>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</si>
  <si>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</si>
  <si>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</si>
  <si>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</si>
  <si>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</si>
  <si>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</si>
  <si>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</si>
  <si>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</si>
  <si>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</si>
  <si>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</si>
  <si>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</si>
  <si>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</si>
  <si>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</si>
  <si>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</si>
  <si>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</si>
  <si>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</si>
  <si>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</si>
  <si>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</si>
  <si>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</si>
  <si>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</si>
  <si>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</si>
  <si>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</si>
  <si>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</si>
  <si>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</si>
  <si>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</si>
  <si>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</si>
  <si>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</si>
  <si>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</si>
  <si>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</si>
  <si>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</si>
  <si>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</si>
  <si>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</si>
  <si>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</si>
  <si>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</si>
  <si>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</si>
  <si>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</si>
  <si>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</si>
  <si>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</si>
  <si>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</si>
  <si>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</si>
  <si>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</si>
  <si>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</si>
  <si>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</si>
  <si>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</si>
  <si>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</si>
  <si>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</si>
  <si>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</si>
  <si>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</si>
  <si>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</si>
  <si>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</si>
  <si>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</si>
  <si>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</si>
  <si>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</si>
  <si>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</si>
  <si>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</si>
  <si>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</si>
  <si>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</si>
  <si>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</si>
  <si>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</si>
  <si>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</si>
  <si>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</si>
  <si>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DE AGUA POTABLE Y ALCANTARILLADO MUNICIPAL DE VALLE DE SANTIAGO
AL 31 DE DICIEMBRE DEL 2017</t>
  </si>
  <si>
    <t>COORDINADORA ADMINISTRATIVA
MARIA YOLANDA LOPEZ GUERRERO</t>
  </si>
  <si>
    <t>DIRECTOR GENERAL
LIC.PAOLA XIMENA GARCIA 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</si>
</sst>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92" activePane="bottomLeft" state="frozen"/>
      <selection pane="bottomLeft" activeCell="B206" sqref="B206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6" t="s">
        <v>231</v>
      </c>
      <c r="B1" s="37"/>
      <c r="C1" s="37"/>
      <c r="D1" s="37"/>
      <c r="E1" s="38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77045574.710000008</v>
      </c>
      <c r="D3" s="32">
        <f>SUM(D4+D43)</f>
        <v>67875829.659999996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36608216.450000003</v>
      </c>
      <c r="D4" s="34">
        <f>SUM(D5+D13+D21+D27+D33+D35+D38)</f>
        <v>28380062.740000002</v>
      </c>
      <c r="E4" s="8"/>
    </row>
    <row r="5" spans="1:5" x14ac:dyDescent="0.2">
      <c r="A5" s="7">
        <v>1110</v>
      </c>
      <c r="B5" s="22" t="s">
        <v>5</v>
      </c>
      <c r="C5" s="33">
        <f>SUM(C6:C12)</f>
        <v>9826626.3600000013</v>
      </c>
      <c r="D5" s="33">
        <f>SUM(D6:D12)</f>
        <v>6101526.6799999997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9656603.5500000007</v>
      </c>
      <c r="D7" s="33">
        <v>0</v>
      </c>
      <c r="E7" s="8"/>
    </row>
    <row r="8" spans="1:5" x14ac:dyDescent="0.2">
      <c r="A8" s="7">
        <v>1113</v>
      </c>
      <c r="B8" s="23" t="s">
        <v>8</v>
      </c>
      <c r="C8" s="33">
        <v>170022.81</v>
      </c>
      <c r="D8" s="33">
        <v>6101526.6799999997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24695064.93</v>
      </c>
      <c r="D13" s="33">
        <f>SUM(D14:D20)</f>
        <v>21980058.66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27407.34</v>
      </c>
      <c r="D15" s="33">
        <v>27407.34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106259.61</v>
      </c>
      <c r="D16" s="33">
        <v>104793.81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10058014.560000001</v>
      </c>
      <c r="D17" s="33">
        <v>9566010.2400000002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20219.73</v>
      </c>
      <c r="D18" s="33">
        <v>20219.73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14483163.689999999</v>
      </c>
      <c r="D20" s="33">
        <v>12261627.539999999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1811117.38</v>
      </c>
      <c r="D21" s="33">
        <f>SUM(D22:D26)</f>
        <v>23069.62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309704.62</v>
      </c>
      <c r="D23" s="33">
        <v>23069.62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1501412.76</v>
      </c>
      <c r="D25" s="33">
        <v>0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275407.78000000003</v>
      </c>
      <c r="D33" s="33">
        <f>SUM(D34)</f>
        <v>275407.78000000003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275407.78000000003</v>
      </c>
      <c r="D34" s="33">
        <v>275407.78000000003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40437358.259999998</v>
      </c>
      <c r="D43" s="34">
        <f>SUM(D44+D49+D55+D63+D72+D78+D84+D91+D97)</f>
        <v>39495766.920000002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21580735.690000001</v>
      </c>
      <c r="D55" s="33">
        <f>SUM(D56:D62)</f>
        <v>20640308.41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204807.97</v>
      </c>
      <c r="D58" s="33">
        <v>204807.97</v>
      </c>
      <c r="E58" s="8"/>
    </row>
    <row r="59" spans="1:5" x14ac:dyDescent="0.2">
      <c r="A59" s="7">
        <v>1234</v>
      </c>
      <c r="B59" s="23" t="s">
        <v>64</v>
      </c>
      <c r="C59" s="33">
        <v>2450469.17</v>
      </c>
      <c r="D59" s="33">
        <v>2450469.17</v>
      </c>
      <c r="E59" s="8"/>
    </row>
    <row r="60" spans="1:5" x14ac:dyDescent="0.2">
      <c r="A60" s="7">
        <v>1235</v>
      </c>
      <c r="B60" s="23" t="s">
        <v>65</v>
      </c>
      <c r="C60" s="33">
        <v>18325076.91</v>
      </c>
      <c r="D60" s="33">
        <v>17985031.27</v>
      </c>
      <c r="E60" s="8"/>
    </row>
    <row r="61" spans="1:5" x14ac:dyDescent="0.2">
      <c r="A61" s="7">
        <v>1236</v>
      </c>
      <c r="B61" s="23" t="s">
        <v>66</v>
      </c>
      <c r="C61" s="33">
        <v>600381.64</v>
      </c>
      <c r="D61" s="33">
        <v>0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19297331.25</v>
      </c>
      <c r="D63" s="33">
        <f>SUM(D64:D71)</f>
        <v>17694078.07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1842180.88</v>
      </c>
      <c r="D64" s="33">
        <v>1269275.72</v>
      </c>
      <c r="E64" s="8"/>
    </row>
    <row r="65" spans="1:5" x14ac:dyDescent="0.2">
      <c r="A65" s="7">
        <v>1242</v>
      </c>
      <c r="B65" s="23" t="s">
        <v>70</v>
      </c>
      <c r="C65" s="33">
        <v>139667.94</v>
      </c>
      <c r="D65" s="33">
        <v>139667.94</v>
      </c>
      <c r="E65" s="8"/>
    </row>
    <row r="66" spans="1:5" x14ac:dyDescent="0.2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5369973.0099999998</v>
      </c>
      <c r="D67" s="33">
        <v>5031674.74</v>
      </c>
      <c r="E67" s="8"/>
    </row>
    <row r="68" spans="1:5" x14ac:dyDescent="0.2">
      <c r="A68" s="7">
        <v>1245</v>
      </c>
      <c r="B68" s="23" t="s">
        <v>72</v>
      </c>
      <c r="C68" s="33">
        <v>76350.16</v>
      </c>
      <c r="D68" s="33">
        <v>41070.5</v>
      </c>
      <c r="E68" s="8"/>
    </row>
    <row r="69" spans="1:5" x14ac:dyDescent="0.2">
      <c r="A69" s="7">
        <v>1246</v>
      </c>
      <c r="B69" s="23" t="s">
        <v>73</v>
      </c>
      <c r="C69" s="33">
        <v>11869159.26</v>
      </c>
      <c r="D69" s="33">
        <v>11212389.17</v>
      </c>
      <c r="E69" s="8"/>
    </row>
    <row r="70" spans="1:5" x14ac:dyDescent="0.2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1134149.58</v>
      </c>
      <c r="D72" s="33">
        <f>SUM(D73:D77)</f>
        <v>1134149.58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1134149.58</v>
      </c>
      <c r="D73" s="33">
        <v>1134149.58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-2776848.29</v>
      </c>
      <c r="D78" s="33">
        <f>SUM(D79:D83)</f>
        <v>-1174759.17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-2776848.29</v>
      </c>
      <c r="D81" s="33">
        <v>-1174759.17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1201990.03</v>
      </c>
      <c r="D84" s="33">
        <f>SUM(D85:D90)</f>
        <v>1201990.03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1201990.03</v>
      </c>
      <c r="D85" s="33">
        <v>1201990.03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6601924.9799999995</v>
      </c>
      <c r="D101" s="34">
        <f>SUM(D102+D143)</f>
        <v>4823795.5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6601924.9799999995</v>
      </c>
      <c r="D102" s="34">
        <f>SUM(D103+D113+D117+D121+D124+D128+D135+D139)</f>
        <v>4823795.5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6559326.6999999993</v>
      </c>
      <c r="D103" s="33">
        <f>SUM(D104:D112)</f>
        <v>4823795.5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17186.07</v>
      </c>
      <c r="D104" s="33">
        <v>0</v>
      </c>
      <c r="E104" s="8"/>
    </row>
    <row r="105" spans="1:5" x14ac:dyDescent="0.2">
      <c r="A105" s="7">
        <v>2112</v>
      </c>
      <c r="B105" s="23" t="s">
        <v>110</v>
      </c>
      <c r="C105" s="33">
        <v>1647414.23</v>
      </c>
      <c r="D105" s="33">
        <v>1159640.28</v>
      </c>
      <c r="E105" s="8"/>
    </row>
    <row r="106" spans="1:5" x14ac:dyDescent="0.2">
      <c r="A106" s="7">
        <v>2113</v>
      </c>
      <c r="B106" s="23" t="s">
        <v>111</v>
      </c>
      <c r="C106" s="33">
        <v>-77864.91</v>
      </c>
      <c r="D106" s="33">
        <v>0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4580780.05</v>
      </c>
      <c r="D110" s="33">
        <v>3274195.61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391811.26</v>
      </c>
      <c r="D112" s="33">
        <v>389959.61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42598.28</v>
      </c>
      <c r="D139" s="33">
        <f>SUM(D140:D142)</f>
        <v>0</v>
      </c>
      <c r="E139" s="8"/>
    </row>
    <row r="140" spans="1:5" x14ac:dyDescent="0.2">
      <c r="A140" s="7">
        <v>2191</v>
      </c>
      <c r="B140" s="23" t="s">
        <v>147</v>
      </c>
      <c r="C140" s="33">
        <v>42598.28</v>
      </c>
      <c r="D140" s="33">
        <v>0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70443649.730000004</v>
      </c>
      <c r="D173" s="34">
        <f>SUM(D174+D178+D193)</f>
        <v>63052034.160000004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44149969.130000003</v>
      </c>
      <c r="D174" s="34">
        <f>SUM(D175+D176+D177)</f>
        <v>44149969.130000003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40196256.700000003</v>
      </c>
      <c r="D175" s="33">
        <v>40196256.700000003</v>
      </c>
      <c r="E175" s="8"/>
    </row>
    <row r="176" spans="1:5" x14ac:dyDescent="0.2">
      <c r="A176" s="7">
        <v>3120</v>
      </c>
      <c r="B176" s="22" t="s">
        <v>181</v>
      </c>
      <c r="C176" s="33">
        <v>3953712.43</v>
      </c>
      <c r="D176" s="33">
        <v>3953712.43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26293680.600000001</v>
      </c>
      <c r="D178" s="34">
        <f>SUM(D179+D180+D181+D186+D190)</f>
        <v>18902065.030000001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7391615.5499999998</v>
      </c>
      <c r="D179" s="33">
        <v>7243321.5899999999</v>
      </c>
      <c r="E179" s="8"/>
    </row>
    <row r="180" spans="1:5" x14ac:dyDescent="0.2">
      <c r="A180" s="7">
        <v>3220</v>
      </c>
      <c r="B180" s="22" t="s">
        <v>184</v>
      </c>
      <c r="C180" s="33">
        <v>18902065.050000001</v>
      </c>
      <c r="D180" s="33">
        <v>11658743.439999999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26" t="s">
        <v>227</v>
      </c>
      <c r="C201" s="28"/>
      <c r="D201" s="28" t="s">
        <v>227</v>
      </c>
    </row>
    <row r="202" spans="1:5" ht="45" x14ac:dyDescent="0.2">
      <c r="A202" s="28"/>
      <c r="B202" s="29" t="s">
        <v>233</v>
      </c>
      <c r="C202" s="30"/>
      <c r="D202" s="29" t="s">
        <v>232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2014-12-05T05:20:54Z</cp:lastPrinted>
  <dcterms:created xsi:type="dcterms:W3CDTF">2012-12-11T20:26:08Z</dcterms:created>
  <dcterms:modified xsi:type="dcterms:W3CDTF">2018-05-29T15:36:44Z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