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E29ADE2A-CEE0-4A01-96AB-DFA0616AB85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5" l="1"/>
  <c r="D62" i="5"/>
  <c r="C65" i="5"/>
  <c r="C64" i="5" s="1"/>
  <c r="C49" i="5" s="1"/>
  <c r="C61" i="5"/>
  <c r="D59" i="5"/>
  <c r="C59" i="5"/>
  <c r="D57" i="5"/>
  <c r="C57" i="5"/>
  <c r="D55" i="5"/>
  <c r="C55" i="5"/>
  <c r="D53" i="5"/>
  <c r="C53" i="5"/>
  <c r="D52" i="5"/>
  <c r="C52" i="5"/>
  <c r="D50" i="5"/>
  <c r="C50" i="5"/>
  <c r="D29" i="5"/>
  <c r="C29" i="5"/>
  <c r="D21" i="5"/>
  <c r="C21" i="5"/>
  <c r="D16" i="5"/>
  <c r="C16" i="5"/>
  <c r="C26" i="4"/>
  <c r="C22" i="4"/>
  <c r="C17" i="4"/>
  <c r="D123" i="3"/>
  <c r="D122" i="3"/>
  <c r="D120" i="3" s="1"/>
  <c r="D121" i="3"/>
  <c r="G120" i="3"/>
  <c r="F120" i="3"/>
  <c r="E120" i="3"/>
  <c r="C120" i="3"/>
  <c r="D119" i="3"/>
  <c r="D118" i="3"/>
  <c r="D117" i="3"/>
  <c r="D116" i="3"/>
  <c r="D115" i="3"/>
  <c r="D114" i="3"/>
  <c r="D113" i="3"/>
  <c r="D112" i="3"/>
  <c r="D111" i="3"/>
  <c r="G110" i="3"/>
  <c r="F110" i="3"/>
  <c r="E110" i="3"/>
  <c r="D110" i="3"/>
  <c r="C110" i="3"/>
  <c r="E82" i="3"/>
  <c r="D82" i="3"/>
  <c r="C82" i="3"/>
  <c r="E76" i="3"/>
  <c r="D76" i="3"/>
  <c r="C76" i="3"/>
  <c r="E64" i="3"/>
  <c r="D64" i="3"/>
  <c r="C64" i="3"/>
  <c r="E56" i="3"/>
  <c r="D56" i="3"/>
  <c r="C56" i="3"/>
  <c r="C41" i="3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C211" i="2" l="1"/>
  <c r="C210" i="2" s="1"/>
  <c r="C200" i="2"/>
  <c r="C194" i="2"/>
  <c r="C191" i="2"/>
  <c r="C182" i="2"/>
  <c r="C181" i="2"/>
  <c r="C178" i="2"/>
  <c r="C176" i="2"/>
  <c r="D177" i="2" s="1"/>
  <c r="C173" i="2"/>
  <c r="D173" i="2" s="1"/>
  <c r="C170" i="2"/>
  <c r="D170" i="2" s="1"/>
  <c r="C167" i="2"/>
  <c r="D169" i="2" s="1"/>
  <c r="C166" i="2"/>
  <c r="C163" i="2"/>
  <c r="D165" i="2" s="1"/>
  <c r="C160" i="2"/>
  <c r="C157" i="2"/>
  <c r="C156" i="2"/>
  <c r="C153" i="2"/>
  <c r="D155" i="2" s="1"/>
  <c r="C147" i="2"/>
  <c r="D150" i="2" s="1"/>
  <c r="C145" i="2"/>
  <c r="D145" i="2" s="1"/>
  <c r="C142" i="2"/>
  <c r="C138" i="2"/>
  <c r="C133" i="2"/>
  <c r="C130" i="2"/>
  <c r="C127" i="2"/>
  <c r="C124" i="2"/>
  <c r="C113" i="2"/>
  <c r="D114" i="2" s="1"/>
  <c r="C103" i="2"/>
  <c r="D107" i="2" s="1"/>
  <c r="C96" i="2"/>
  <c r="C95" i="2"/>
  <c r="C36" i="2"/>
  <c r="H3" i="8"/>
  <c r="A3" i="8"/>
  <c r="H2" i="8"/>
  <c r="H1" i="8"/>
  <c r="A1" i="8"/>
  <c r="C31" i="7"/>
  <c r="C8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63" i="2"/>
  <c r="D162" i="2"/>
  <c r="D161" i="2"/>
  <c r="D160" i="2"/>
  <c r="D159" i="2"/>
  <c r="D158" i="2"/>
  <c r="D157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06" i="2"/>
  <c r="D105" i="2"/>
  <c r="D104" i="2"/>
  <c r="D103" i="2"/>
  <c r="D102" i="2"/>
  <c r="D101" i="2"/>
  <c r="D100" i="2"/>
  <c r="D99" i="2"/>
  <c r="D98" i="2"/>
  <c r="D97" i="2"/>
  <c r="D96" i="2"/>
  <c r="E3" i="2"/>
  <c r="A3" i="2"/>
  <c r="E2" i="2"/>
  <c r="E1" i="2"/>
  <c r="D147" i="2" l="1"/>
  <c r="D148" i="2"/>
  <c r="D149" i="2"/>
  <c r="C123" i="2"/>
  <c r="C94" i="2" s="1"/>
  <c r="D110" i="2"/>
  <c r="D151" i="2"/>
  <c r="D152" i="2"/>
  <c r="D174" i="2"/>
  <c r="D167" i="2"/>
  <c r="D146" i="2"/>
  <c r="D172" i="2"/>
  <c r="D112" i="2"/>
  <c r="D153" i="2"/>
  <c r="D175" i="2"/>
  <c r="D108" i="2"/>
  <c r="D171" i="2"/>
  <c r="D109" i="2"/>
  <c r="D111" i="2"/>
  <c r="D113" i="2"/>
  <c r="D154" i="2"/>
  <c r="D176" i="2"/>
  <c r="D164" i="2"/>
  <c r="D168" i="2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<sst xmlns="http://schemas.openxmlformats.org/spreadsheetml/2006/main" count="829" uniqueCount="587">
  <si>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</si>
  <si>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</si>
  <si>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</si>
  <si>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</si>
  <si>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</si>
  <si>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</si>
  <si>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</si>
  <si>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</si>
  <si>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</si>
  <si>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</si>
  <si>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</si>
  <si>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</si>
  <si>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</si>
  <si>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</si>
  <si>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</si>
  <si>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</si>
  <si>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</si>
  <si>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</si>
  <si>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</si>
  <si>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</si>
  <si>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</si>
  <si>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</si>
  <si>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</si>
  <si>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</si>
  <si>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</si>
  <si>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</si>
  <si>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</si>
  <si>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</si>
  <si>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</si>
  <si>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</si>
  <si>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</si>
  <si>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</si>
  <si>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</si>
  <si>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</si>
  <si>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</si>
  <si>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</si>
  <si>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</si>
  <si>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</si>
  <si>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</si>
  <si>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</si>
  <si>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</si>
  <si>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</si>
  <si>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</si>
  <si>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</si>
  <si>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</si>
  <si>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</si>
  <si>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</si>
  <si>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</si>
  <si>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</si>
  <si>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</si>
  <si>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</si>
  <si>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</si>
  <si>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</si>
  <si>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</si>
  <si>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</si>
  <si>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</si>
  <si>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</si>
  <si>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</si>
  <si>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</si>
  <si>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</si>
  <si>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</si>
  <si>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</si>
  <si>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</si>
  <si>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</si>
  <si>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</si>
  <si>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</si>
  <si>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</si>
  <si>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</si>
  <si>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</si>
  <si>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</si>
  <si>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</si>
  <si>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</si>
  <si>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</si>
  <si>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</si>
  <si>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</si>
  <si>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</si>
  <si>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</si>
  <si>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</si>
  <si>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</si>
  <si>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</si>
  <si>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</si>
  <si>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</si>
  <si>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</si>
  <si>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</si>
  <si>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</si>
  <si>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</si>
  <si>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</si>
  <si>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</si>
  <si>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</si>
  <si>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</si>
  <si>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</si>
  <si>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</si>
  <si>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</si>
  <si>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</si>
  <si>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</si>
  <si>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</si>
  <si>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</si>
  <si>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</si>
  <si>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</si>
  <si>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</si>
  <si>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</si>
  <si>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</si>
  <si>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</si>
  <si>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</si>
  <si>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</si>
  <si>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</si>
  <si>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</si>
  <si>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</si>
  <si>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</si>
  <si>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</si>
  <si>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</si>
  <si>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</si>
  <si>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</si>
  <si>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</si>
  <si>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</si>
  <si>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</si>
  <si>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</si>
  <si>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</si>
  <si>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</si>
  <si>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</si>
  <si>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</si>
  <si>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</si>
  <si>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</si>
  <si>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</si>
  <si>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</si>
  <si>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</si>
  <si>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</si>
  <si>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</si>
  <si>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</si>
  <si>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</si>
  <si>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</si>
  <si>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</si>
  <si>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</si>
  <si>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</si>
  <si>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</si>
  <si>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</si>
  <si>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</si>
  <si>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</si>
  <si>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</si>
  <si>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</si>
  <si>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</si>
  <si>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</si>
  <si>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</si>
  <si>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</si>
  <si>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</si>
  <si>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</si>
  <si>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</si>
  <si>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</si>
  <si>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</si>
  <si>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</si>
  <si>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</si>
  <si>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</si>
  <si>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</si>
  <si>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</si>
  <si>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</si>
  <si>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</si>
  <si>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</si>
  <si>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</si>
  <si>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</si>
  <si>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</si>
  <si>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</si>
  <si>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</si>
  <si>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</si>
  <si>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</si>
  <si>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</si>
  <si>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</si>
  <si>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</si>
  <si>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</si>
  <si>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</si>
  <si>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</si>
  <si>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</si>
  <si>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</si>
  <si>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</si>
  <si>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</si>
  <si>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</si>
  <si>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</si>
  <si>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</si>
  <si>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</si>
  <si>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</si>
  <si>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</si>
  <si>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</si>
  <si>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</si>
  <si>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</si>
  <si>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</si>
  <si>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</si>
  <si>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</si>
  <si>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</si>
  <si>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</si>
  <si>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</si>
  <si>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</si>
  <si>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</si>
  <si>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</si>
  <si>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</si>
  <si>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</si>
  <si>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</si>
  <si>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</si>
  <si>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</si>
  <si>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</si>
  <si>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</si>
  <si>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</si>
  <si>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</si>
  <si>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</si>
  <si>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</si>
  <si>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</si>
  <si>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</si>
  <si>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</si>
  <si>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</si>
  <si>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</si>
  <si>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</si>
  <si>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</si>
  <si>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</si>
  <si>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</si>
  <si>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</si>
  <si>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</si>
  <si>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</si>
  <si>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</si>
  <si>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</si>
  <si>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</si>
  <si>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</si>
  <si>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</si>
  <si>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</si>
  <si>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</si>
  <si>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</si>
  <si>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</si>
  <si>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</si>
  <si>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</si>
  <si>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</si>
  <si>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</si>
  <si>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</si>
  <si>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</si>
  <si>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</si>
  <si>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</si>
  <si>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</si>
  <si>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</si>
  <si>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</si>
  <si>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</si>
  <si>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</si>
  <si>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</si>
  <si>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</si>
  <si>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</si>
  <si>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</si>
  <si>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</si>
  <si>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</si>
  <si>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</si>
  <si>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</si>
  <si>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</si>
  <si>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</si>
  <si>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</si>
  <si>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</si>
  <si>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</si>
  <si>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</si>
  <si>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</si>
  <si>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</si>
  <si>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</si>
  <si>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</si>
  <si>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</si>
  <si>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</si>
  <si>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</si>
  <si>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</si>
  <si>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</si>
  <si>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</si>
  <si>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</si>
  <si>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</si>
  <si>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</si>
  <si>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</si>
  <si>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</si>
  <si>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</si>
  <si>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</si>
  <si>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</si>
  <si>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</si>
  <si>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</si>
  <si>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</si>
  <si>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</si>
  <si>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</si>
  <si>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</si>
  <si>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</si>
  <si>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</si>
  <si>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</si>
  <si>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</si>
  <si>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</si>
  <si>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</si>
  <si>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</si>
  <si>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</si>
  <si>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</si>
  <si>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</si>
  <si>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</si>
  <si>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</si>
  <si>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</si>
  <si>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</si>
  <si>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</si>
  <si>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</si>
  <si>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</si>
  <si>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</si>
  <si>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</si>
  <si>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</si>
  <si>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</si>
  <si>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</si>
  <si>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</si>
  <si>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</si>
  <si>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</si>
  <si>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</si>
  <si>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</si>
  <si>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</si>
  <si>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</si>
  <si>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</si>
  <si>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</si>
  <si>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</si>
  <si>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</si>
  <si>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</si>
  <si>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</si>
  <si>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</si>
  <si>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</si>
  <si>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</si>
  <si>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</si>
  <si>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</si>
  <si>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</si>
  <si>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</si>
  <si>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</si>
  <si>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</si>
  <si>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</si>
  <si>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</si>
  <si>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</si>
  <si>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</si>
  <si>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</si>
  <si>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</si>
  <si>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</si>
  <si>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</si>
  <si>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</si>
  <si>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</si>
  <si>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</si>
  <si>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</si>
  <si>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</si>
  <si>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</si>
  <si>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</si>
  <si>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</si>
  <si>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</si>
  <si>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</si>
  <si>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</si>
  <si>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</si>
  <si>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</si>
  <si>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</si>
  <si>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</si>
  <si>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</si>
  <si>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</si>
  <si>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</si>
  <si>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</si>
  <si>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</si>
  <si>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</si>
  <si>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</si>
  <si>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</si>
  <si>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</si>
  <si>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</si>
  <si>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</si>
  <si>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</si>
  <si>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</si>
  <si>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</si>
  <si>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</si>
  <si>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</si>
  <si>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</si>
  <si>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</si>
  <si>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</si>
  <si>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</si>
  <si>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</si>
  <si>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</si>
  <si>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</si>
  <si>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</si>
  <si>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</si>
  <si>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</si>
  <si>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</si>
  <si>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</si>
  <si>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</si>
  <si>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</si>
  <si>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</si>
  <si>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</si>
  <si>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</si>
  <si>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</si>
  <si>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</si>
  <si>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</si>
  <si>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</si>
  <si>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</si>
  <si>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</si>
  <si>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</si>
  <si>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</si>
  <si>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</si>
  <si>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</si>
  <si>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</si>
  <si>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</si>
  <si>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</si>
  <si>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</si>
  <si>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</si>
  <si>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</si>
  <si>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</si>
  <si>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</si>
  <si>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</si>
  <si>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</si>
  <si>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</si>
  <si>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</si>
  <si>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</si>
  <si>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</si>
  <si>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</si>
  <si>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</si>
  <si>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</si>
  <si>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</si>
  <si>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</si>
  <si>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</si>
  <si>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</si>
  <si>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</si>
  <si>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</si>
  <si>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</si>
  <si>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</si>
  <si>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</si>
  <si>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</si>
  <si>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</si>
  <si>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</si>
  <si>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</si>
  <si>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</si>
  <si>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</si>
  <si>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</si>
  <si>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</si>
  <si>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</si>
  <si>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</si>
  <si>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</si>
  <si>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</si>
  <si>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</si>
  <si>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</si>
  <si>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</si>
  <si>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</si>
  <si>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</si>
  <si>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</si>
  <si>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</si>
  <si>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</si>
  <si>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</si>
  <si>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</si>
  <si>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</si>
  <si>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</si>
  <si>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</si>
  <si>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</si>
  <si>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</si>
  <si>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</si>
  <si>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</si>
  <si>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</si>
  <si>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</si>
  <si>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</si>
  <si>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</si>
  <si>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</si>
  <si>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</si>
  <si>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</si>
  <si>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</si>
  <si>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</si>
  <si>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</si>
  <si>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</si>
  <si>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</si>
  <si>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</si>
  <si>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</si>
  <si>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</si>
  <si>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</si>
  <si>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</si>
  <si>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</si>
  <si>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</si>
  <si>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</si>
  <si>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</si>
  <si>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</si>
  <si>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</si>
  <si>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</si>
  <si>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</si>
  <si>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</si>
  <si>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</si>
  <si>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</si>
  <si>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</si>
  <si>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</si>
  <si>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</si>
  <si>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</si>
  <si>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</si>
  <si>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</si>
  <si>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</si>
  <si>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</si>
  <si>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</si>
  <si>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</si>
  <si>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</si>
  <si>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</si>
  <si>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</si>
  <si>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</si>
  <si>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</si>
  <si>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</si>
  <si>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</si>
  <si>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</si>
  <si>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</si>
  <si>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</si>
  <si>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</si>
  <si>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</si>
  <si>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</si>
  <si>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</si>
  <si>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</si>
  <si>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</si>
  <si>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</si>
  <si>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</si>
  <si>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</si>
  <si>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</si>
  <si>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</si>
  <si>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</si>
  <si>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</si>
  <si>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</si>
  <si>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</si>
  <si>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</si>
  <si>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</si>
  <si>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</si>
  <si>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</si>
  <si>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</si>
  <si>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</si>
  <si>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</si>
  <si>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</si>
  <si>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</si>
  <si>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</si>
  <si>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</si>
  <si>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</si>
  <si>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</si>
  <si>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</si>
  <si>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</si>
  <si>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</si>
  <si>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</si>
  <si>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</si>
  <si>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</si>
  <si>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</si>
  <si>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</si>
  <si>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</si>
  <si>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</si>
  <si>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</si>
  <si>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</si>
  <si>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</si>
  <si>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</si>
  <si>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</si>
  <si>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</si>
  <si>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</si>
  <si>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</si>
  <si>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</si>
  <si>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</si>
  <si>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</si>
  <si>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</si>
  <si>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</si>
  <si>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</si>
  <si>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</si>
  <si>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</si>
  <si>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</si>
  <si>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</si>
  <si>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</si>
  <si>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</si>
  <si>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</si>
  <si>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</si>
  <si>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</si>
  <si>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</si>
  <si>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</si>
  <si>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</si>
  <si>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</si>
  <si>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</si>
  <si>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</si>
  <si>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</si>
  <si>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</si>
  <si>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</si>
  <si>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</si>
  <si>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</si>
  <si>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</si>
  <si>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</si>
  <si>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</si>
  <si>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</si>
  <si>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</si>
  <si>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</si>
  <si>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</si>
  <si>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</si>
  <si>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</si>
  <si>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</si>
  <si>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</si>
  <si>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</si>
  <si>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</si>
  <si>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</si>
  <si>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</si>
  <si>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</si>
  <si>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</si>
  <si>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</si>
  <si>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</si>
  <si>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</si>
  <si>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</si>
  <si>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</si>
  <si>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</si>
  <si>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</si>
  <si>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</si>
  <si>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de Agua Potable y Alcantarillado Municipal de Valle de Santiago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</si>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</sst>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13"/>
    <xf numFmtId="0" fontId="12" fillId="0" borderId="13"/>
    <xf numFmtId="0" fontId="12" fillId="0" borderId="13"/>
    <xf numFmtId="43" fontId="4" fillId="0" borderId="13" applyFont="0" applyFill="0" applyBorder="0" applyAlignment="0" applyProtection="0"/>
    <xf numFmtId="0" fontId="1" fillId="0" borderId="13"/>
    <xf numFmtId="0" fontId="1" fillId="0" borderId="13"/>
  </cellStyleXfs>
  <cellXfs count="135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0" fontId="10" fillId="6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13" fillId="8" borderId="13" xfId="1" applyFont="1" applyFill="1" applyAlignment="1">
      <alignment horizontal="center" vertical="center"/>
    </xf>
    <xf numFmtId="4" fontId="14" fillId="0" borderId="13" xfId="2" applyNumberFormat="1" applyFont="1"/>
    <xf numFmtId="2" fontId="8" fillId="0" borderId="13" xfId="2" applyNumberFormat="1" applyFont="1"/>
    <xf numFmtId="4" fontId="0" fillId="0" borderId="0" xfId="0" applyNumberFormat="1"/>
    <xf numFmtId="4" fontId="8" fillId="0" borderId="13" xfId="1" applyNumberFormat="1" applyFont="1"/>
    <xf numFmtId="4" fontId="8" fillId="0" borderId="13" xfId="3" applyNumberFormat="1" applyFont="1"/>
    <xf numFmtId="4" fontId="7" fillId="0" borderId="13" xfId="3" applyNumberFormat="1" applyFont="1"/>
    <xf numFmtId="0" fontId="7" fillId="0" borderId="13" xfId="3" applyFont="1"/>
    <xf numFmtId="0" fontId="8" fillId="0" borderId="13" xfId="3" applyFont="1"/>
    <xf numFmtId="4" fontId="7" fillId="0" borderId="13" xfId="4" applyNumberFormat="1" applyFont="1" applyFill="1"/>
    <xf numFmtId="4" fontId="8" fillId="0" borderId="13" xfId="4" applyNumberFormat="1" applyFont="1" applyFill="1"/>
    <xf numFmtId="3" fontId="7" fillId="9" borderId="27" xfId="6" applyNumberFormat="1" applyFont="1" applyFill="1" applyBorder="1" applyAlignment="1">
      <alignment horizontal="right" vertical="center" wrapText="1" indent="1"/>
    </xf>
    <xf numFmtId="3" fontId="7" fillId="9" borderId="27" xfId="6" applyNumberFormat="1" applyFont="1" applyFill="1" applyBorder="1" applyAlignment="1">
      <alignment horizontal="right" vertical="center"/>
    </xf>
    <xf numFmtId="4" fontId="4" fillId="0" borderId="17" xfId="0" applyNumberFormat="1" applyFont="1" applyBorder="1" applyAlignment="1">
      <alignment vertical="center" wrapText="1"/>
    </xf>
    <xf numFmtId="3" fontId="14" fillId="0" borderId="27" xfId="6" applyNumberFormat="1" applyFont="1" applyBorder="1" applyAlignment="1">
      <alignment vertical="center" wrapText="1"/>
    </xf>
    <xf numFmtId="4" fontId="8" fillId="0" borderId="27" xfId="6" applyNumberFormat="1" applyFont="1" applyBorder="1" applyAlignment="1">
      <alignment horizontal="right" vertical="center" wrapText="1" indent="1"/>
    </xf>
    <xf numFmtId="4" fontId="8" fillId="0" borderId="28" xfId="6" applyNumberFormat="1" applyFont="1" applyBorder="1" applyAlignment="1">
      <alignment horizontal="right" vertical="center" wrapText="1" indent="1"/>
    </xf>
  </cellXfs>
  <cellStyles count="7">
    <cellStyle name="Millares 3" xfId="4" xr:uid="{CC9EBB27-E34A-4AFB-A900-55FA65FD423C}"/>
    <cellStyle name="Normal" xfId="0" builtinId="0"/>
    <cellStyle name="Normal 2" xfId="5" xr:uid="{17079E1A-EA81-4E45-BBD5-24F07F9ECF90}"/>
    <cellStyle name="Normal 2 3" xfId="3" xr:uid="{CA6D0AC3-E9F3-4F2F-B0AF-520B05565331}"/>
    <cellStyle name="Normal 3" xfId="1" xr:uid="{A9FAB4BA-7278-4628-A225-32D1AEDF60E8}"/>
    <cellStyle name="Normal 3 2 2" xfId="6" xr:uid="{5A33ED6F-057C-4C73-AA84-7DE8B983C458}"/>
    <cellStyle name="Normal 3 3" xfId="2" xr:uid="{B0636435-7541-4EEE-A572-03595BBEF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G25" sqref="G2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99" t="s">
        <v>585</v>
      </c>
      <c r="B1" s="100"/>
      <c r="C1" s="71" t="s">
        <v>0</v>
      </c>
      <c r="D1" s="72">
        <v>2024</v>
      </c>
    </row>
    <row r="2" spans="1:4" ht="11.25" customHeight="1" x14ac:dyDescent="0.25">
      <c r="A2" s="101" t="s">
        <v>1</v>
      </c>
      <c r="B2" s="102"/>
      <c r="C2" s="73" t="s">
        <v>2</v>
      </c>
      <c r="D2" s="74" t="s">
        <v>3</v>
      </c>
    </row>
    <row r="3" spans="1:4" ht="11.25" customHeight="1" x14ac:dyDescent="0.25">
      <c r="A3" s="118" t="s">
        <v>586</v>
      </c>
      <c r="B3" s="118"/>
      <c r="C3" s="73" t="s">
        <v>4</v>
      </c>
      <c r="D3" s="75">
        <v>1</v>
      </c>
    </row>
    <row r="4" spans="1:4" ht="11.25" customHeight="1" x14ac:dyDescent="0.25">
      <c r="A4" s="105" t="s">
        <v>5</v>
      </c>
      <c r="B4" s="106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76" t="s">
        <v>57</v>
      </c>
    </row>
    <row r="36" spans="1:2" ht="9.75" customHeight="1" x14ac:dyDescent="0.25">
      <c r="A36" s="11" t="s">
        <v>58</v>
      </c>
      <c r="B36" s="76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76" t="s">
        <v>62</v>
      </c>
    </row>
    <row r="40" spans="1:2" ht="9.75" customHeight="1" x14ac:dyDescent="0.25">
      <c r="A40" s="8"/>
      <c r="B40" s="76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03" t="s">
        <v>66</v>
      </c>
      <c r="B45" s="10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4"/>
  <sheetViews>
    <sheetView topLeftCell="A184" workbookViewId="0">
      <selection activeCell="G34" sqref="G3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6" width="9.140625" customWidth="1"/>
    <col min="7" max="7" width="12.7109375" bestFit="1" customWidth="1"/>
    <col min="8" max="26" width="9.140625" customWidth="1"/>
  </cols>
  <sheetData>
    <row r="1" spans="1:5" ht="11.25" customHeight="1" x14ac:dyDescent="0.25">
      <c r="A1" s="107" t="str">
        <f>ESF!A1</f>
        <v>Sistema de Agua Potable y Alcantarillado Municipal de Valle de Santiago</v>
      </c>
      <c r="B1" s="102"/>
      <c r="C1" s="102"/>
      <c r="D1" s="77" t="s">
        <v>0</v>
      </c>
      <c r="E1" s="78">
        <f>'Notas a los Edos Financieros'!D1</f>
        <v>2024</v>
      </c>
    </row>
    <row r="2" spans="1:5" ht="11.25" customHeight="1" x14ac:dyDescent="0.25">
      <c r="A2" s="107" t="s">
        <v>67</v>
      </c>
      <c r="B2" s="102"/>
      <c r="C2" s="102"/>
      <c r="D2" s="77" t="s">
        <v>2</v>
      </c>
      <c r="E2" s="78" t="str">
        <f>'Notas a los Edos Financieros'!D2</f>
        <v>Trimestral</v>
      </c>
    </row>
    <row r="3" spans="1:5" ht="11.25" customHeight="1" x14ac:dyDescent="0.25">
      <c r="A3" s="107" t="str">
        <f>ESF!A3</f>
        <v>Correspondiente del 1 de Enero al 31 de Marzo de 2024</v>
      </c>
      <c r="B3" s="102"/>
      <c r="C3" s="102"/>
      <c r="D3" s="77" t="s">
        <v>4</v>
      </c>
      <c r="E3" s="78">
        <f>'Notas a los Edos Financieros'!D3</f>
        <v>1</v>
      </c>
    </row>
    <row r="4" spans="1:5" ht="11.25" customHeight="1" x14ac:dyDescent="0.25">
      <c r="A4" s="107" t="s">
        <v>5</v>
      </c>
      <c r="B4" s="102"/>
      <c r="C4" s="102"/>
      <c r="D4" s="79"/>
      <c r="E4" s="79"/>
    </row>
    <row r="5" spans="1:5" ht="9.75" customHeight="1" x14ac:dyDescent="0.25">
      <c r="A5" s="80" t="s">
        <v>68</v>
      </c>
      <c r="B5" s="81"/>
      <c r="C5" s="81"/>
      <c r="D5" s="82"/>
      <c r="E5" s="81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1" t="s">
        <v>69</v>
      </c>
      <c r="B7" s="81"/>
      <c r="C7" s="81"/>
      <c r="D7" s="82"/>
      <c r="E7" s="81"/>
    </row>
    <row r="8" spans="1:5" x14ac:dyDescent="0.25">
      <c r="A8" s="83" t="s">
        <v>70</v>
      </c>
      <c r="B8" s="83" t="s">
        <v>71</v>
      </c>
      <c r="C8" s="84" t="s">
        <v>72</v>
      </c>
      <c r="D8" s="85" t="s">
        <v>73</v>
      </c>
      <c r="E8" s="84" t="s">
        <v>74</v>
      </c>
    </row>
    <row r="9" spans="1:5" x14ac:dyDescent="0.25">
      <c r="A9" s="18">
        <v>4000</v>
      </c>
      <c r="B9" s="19" t="s">
        <v>11</v>
      </c>
      <c r="C9" s="120">
        <v>20708402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18982380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7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7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  <c r="G34" s="121"/>
    </row>
    <row r="35" spans="1:7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7" x14ac:dyDescent="0.25">
      <c r="A36" s="18">
        <v>4150</v>
      </c>
      <c r="B36" s="19" t="s">
        <v>101</v>
      </c>
      <c r="C36" s="119">
        <f>SUM(C37:C38)</f>
        <v>231453.25</v>
      </c>
      <c r="D36" s="21">
        <f t="shared" ref="D36:D38" si="4">IFERROR(C36/$C$36,"")</f>
        <v>1</v>
      </c>
      <c r="E36" s="16"/>
    </row>
    <row r="37" spans="1:7" x14ac:dyDescent="0.25">
      <c r="A37" s="22">
        <v>4151</v>
      </c>
      <c r="B37" s="1" t="s">
        <v>101</v>
      </c>
      <c r="C37" s="119">
        <v>231453.25</v>
      </c>
      <c r="D37" s="21">
        <f t="shared" si="4"/>
        <v>1</v>
      </c>
      <c r="E37" s="16"/>
    </row>
    <row r="38" spans="1:7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7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7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7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7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7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7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7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7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7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7" ht="9.75" customHeight="1" x14ac:dyDescent="0.25">
      <c r="A48" s="18">
        <v>4170</v>
      </c>
      <c r="B48" s="19" t="s">
        <v>112</v>
      </c>
      <c r="C48" s="20">
        <v>18750926.75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>
        <f t="shared" si="6"/>
        <v>0</v>
      </c>
      <c r="E50" s="16"/>
    </row>
    <row r="51" spans="1:5" ht="9.75" customHeight="1" x14ac:dyDescent="0.25">
      <c r="A51" s="22">
        <v>4173</v>
      </c>
      <c r="B51" s="24" t="s">
        <v>115</v>
      </c>
      <c r="C51" s="119">
        <v>18750926.75</v>
      </c>
      <c r="D51" s="21">
        <f t="shared" si="6"/>
        <v>1</v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121</v>
      </c>
      <c r="C57" s="20">
        <v>0</v>
      </c>
      <c r="D57" s="21"/>
      <c r="E57" s="16"/>
    </row>
    <row r="58" spans="1:5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v>0</v>
      </c>
      <c r="D64" s="21" t="str">
        <f t="shared" ref="D64:D68" si="8">IFERROR(C64/$C$64,"")</f>
        <v/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0</v>
      </c>
      <c r="D65" s="21" t="str">
        <f t="shared" si="8"/>
        <v/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 t="str">
        <f t="shared" si="8"/>
        <v/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 t="str">
        <f t="shared" si="8"/>
        <v/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 t="str">
        <f t="shared" si="8"/>
        <v/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1726022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>
        <f t="shared" si="13"/>
        <v>0</v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1726022</v>
      </c>
      <c r="D90" s="21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1" t="s">
        <v>152</v>
      </c>
      <c r="B92" s="81"/>
      <c r="C92" s="81"/>
      <c r="D92" s="82"/>
      <c r="E92" s="81"/>
    </row>
    <row r="93" spans="1:5" ht="9.75" customHeight="1" x14ac:dyDescent="0.25">
      <c r="A93" s="83" t="s">
        <v>70</v>
      </c>
      <c r="B93" s="83" t="s">
        <v>71</v>
      </c>
      <c r="C93" s="84" t="s">
        <v>72</v>
      </c>
      <c r="D93" s="85" t="s">
        <v>73</v>
      </c>
      <c r="E93" s="84" t="s">
        <v>74</v>
      </c>
    </row>
    <row r="94" spans="1:5" ht="9.75" customHeight="1" x14ac:dyDescent="0.25">
      <c r="A94" s="26">
        <v>5000</v>
      </c>
      <c r="B94" s="19" t="s">
        <v>13</v>
      </c>
      <c r="C94" s="119">
        <f>C95+C123+C156+C166+C181+C210</f>
        <v>10786558.84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119">
        <f>C96+C103+C113</f>
        <v>10708258.84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119">
        <f>SUM(C97:C102)</f>
        <v>5919681.4399999995</v>
      </c>
      <c r="D96" s="21">
        <f t="shared" ref="D96:D102" si="14">IFERROR(C96/$C$96,"")</f>
        <v>1</v>
      </c>
      <c r="E96" s="1"/>
    </row>
    <row r="97" spans="1:5" ht="9.75" customHeight="1" x14ac:dyDescent="0.25">
      <c r="A97" s="27">
        <v>5111</v>
      </c>
      <c r="B97" s="1" t="s">
        <v>155</v>
      </c>
      <c r="C97" s="119">
        <v>4762087.84</v>
      </c>
      <c r="D97" s="21">
        <f t="shared" si="14"/>
        <v>0.80445001783744641</v>
      </c>
      <c r="E97" s="1"/>
    </row>
    <row r="98" spans="1:5" ht="9.75" customHeight="1" x14ac:dyDescent="0.25">
      <c r="A98" s="27">
        <v>5112</v>
      </c>
      <c r="B98" s="1" t="s">
        <v>156</v>
      </c>
      <c r="C98" s="119">
        <v>0</v>
      </c>
      <c r="D98" s="21">
        <f t="shared" si="14"/>
        <v>0</v>
      </c>
      <c r="E98" s="1"/>
    </row>
    <row r="99" spans="1:5" ht="9.75" customHeight="1" x14ac:dyDescent="0.25">
      <c r="A99" s="27">
        <v>5113</v>
      </c>
      <c r="B99" s="1" t="s">
        <v>157</v>
      </c>
      <c r="C99" s="119">
        <v>161036.6</v>
      </c>
      <c r="D99" s="21">
        <f t="shared" si="14"/>
        <v>2.7203592225733014E-2</v>
      </c>
      <c r="E99" s="1"/>
    </row>
    <row r="100" spans="1:5" ht="9.75" customHeight="1" x14ac:dyDescent="0.25">
      <c r="A100" s="27">
        <v>5114</v>
      </c>
      <c r="B100" s="1" t="s">
        <v>158</v>
      </c>
      <c r="C100" s="119">
        <v>697454.61</v>
      </c>
      <c r="D100" s="21">
        <f t="shared" si="14"/>
        <v>0.1178196186854271</v>
      </c>
      <c r="E100" s="1"/>
    </row>
    <row r="101" spans="1:5" ht="11.25" customHeight="1" x14ac:dyDescent="0.25">
      <c r="A101" s="27">
        <v>5115</v>
      </c>
      <c r="B101" s="1" t="s">
        <v>159</v>
      </c>
      <c r="C101" s="119">
        <v>299102.39</v>
      </c>
      <c r="D101" s="21">
        <f t="shared" si="14"/>
        <v>5.0526771251393564E-2</v>
      </c>
      <c r="E101" s="1"/>
    </row>
    <row r="102" spans="1:5" ht="9.75" customHeight="1" x14ac:dyDescent="0.25">
      <c r="A102" s="27">
        <v>5116</v>
      </c>
      <c r="B102" s="1" t="s">
        <v>160</v>
      </c>
      <c r="C102" s="119">
        <v>0</v>
      </c>
      <c r="D102" s="21">
        <f t="shared" si="14"/>
        <v>0</v>
      </c>
      <c r="E102" s="1"/>
    </row>
    <row r="103" spans="1:5" ht="9.75" customHeight="1" x14ac:dyDescent="0.25">
      <c r="A103" s="26">
        <v>5120</v>
      </c>
      <c r="B103" s="19" t="s">
        <v>161</v>
      </c>
      <c r="C103" s="119">
        <f>SUM(C104:C112)</f>
        <v>774131.72</v>
      </c>
      <c r="D103" s="21">
        <f t="shared" ref="D103:D112" si="15">IFERROR(C103/$C$103,"")</f>
        <v>1</v>
      </c>
      <c r="E103" s="1"/>
    </row>
    <row r="104" spans="1:5" ht="9.75" customHeight="1" x14ac:dyDescent="0.25">
      <c r="A104" s="27">
        <v>5121</v>
      </c>
      <c r="B104" s="1" t="s">
        <v>162</v>
      </c>
      <c r="C104" s="119">
        <v>59807.71</v>
      </c>
      <c r="D104" s="21">
        <f t="shared" si="15"/>
        <v>7.7257795352966549E-2</v>
      </c>
      <c r="E104" s="1"/>
    </row>
    <row r="105" spans="1:5" ht="9.75" customHeight="1" x14ac:dyDescent="0.25">
      <c r="A105" s="27">
        <v>5122</v>
      </c>
      <c r="B105" s="1" t="s">
        <v>163</v>
      </c>
      <c r="C105" s="119">
        <v>20877.86</v>
      </c>
      <c r="D105" s="21">
        <f t="shared" si="15"/>
        <v>2.6969389653740065E-2</v>
      </c>
      <c r="E105" s="1"/>
    </row>
    <row r="106" spans="1:5" ht="9.75" customHeight="1" x14ac:dyDescent="0.25">
      <c r="A106" s="27">
        <v>5123</v>
      </c>
      <c r="B106" s="1" t="s">
        <v>164</v>
      </c>
      <c r="C106" s="119">
        <v>0</v>
      </c>
      <c r="D106" s="21">
        <f t="shared" si="15"/>
        <v>0</v>
      </c>
      <c r="E106" s="1"/>
    </row>
    <row r="107" spans="1:5" ht="9.75" customHeight="1" x14ac:dyDescent="0.25">
      <c r="A107" s="27">
        <v>5124</v>
      </c>
      <c r="B107" s="1" t="s">
        <v>165</v>
      </c>
      <c r="C107" s="119">
        <v>315103.58</v>
      </c>
      <c r="D107" s="21">
        <f t="shared" si="15"/>
        <v>0.40704129782978021</v>
      </c>
      <c r="E107" s="1"/>
    </row>
    <row r="108" spans="1:5" ht="9.75" customHeight="1" x14ac:dyDescent="0.25">
      <c r="A108" s="27">
        <v>5125</v>
      </c>
      <c r="B108" s="1" t="s">
        <v>166</v>
      </c>
      <c r="C108" s="119">
        <v>55304.42</v>
      </c>
      <c r="D108" s="21">
        <f t="shared" si="15"/>
        <v>7.1440581197215372E-2</v>
      </c>
      <c r="E108" s="1"/>
    </row>
    <row r="109" spans="1:5" ht="9.75" customHeight="1" x14ac:dyDescent="0.25">
      <c r="A109" s="27">
        <v>5126</v>
      </c>
      <c r="B109" s="1" t="s">
        <v>167</v>
      </c>
      <c r="C109" s="119">
        <v>271387.53999999998</v>
      </c>
      <c r="D109" s="21">
        <f t="shared" si="15"/>
        <v>0.35057023629002049</v>
      </c>
      <c r="E109" s="1"/>
    </row>
    <row r="110" spans="1:5" ht="9.75" customHeight="1" x14ac:dyDescent="0.25">
      <c r="A110" s="27">
        <v>5127</v>
      </c>
      <c r="B110" s="1" t="s">
        <v>168</v>
      </c>
      <c r="C110" s="119">
        <v>29799.83</v>
      </c>
      <c r="D110" s="21">
        <f t="shared" si="15"/>
        <v>3.8494521319963483E-2</v>
      </c>
      <c r="E110" s="1"/>
    </row>
    <row r="111" spans="1:5" ht="9.75" customHeight="1" x14ac:dyDescent="0.25">
      <c r="A111" s="27">
        <v>5128</v>
      </c>
      <c r="B111" s="1" t="s">
        <v>169</v>
      </c>
      <c r="C111" s="119">
        <v>0</v>
      </c>
      <c r="D111" s="21">
        <f t="shared" si="15"/>
        <v>0</v>
      </c>
      <c r="E111" s="1"/>
    </row>
    <row r="112" spans="1:5" ht="9.75" customHeight="1" x14ac:dyDescent="0.25">
      <c r="A112" s="27">
        <v>5129</v>
      </c>
      <c r="B112" s="1" t="s">
        <v>170</v>
      </c>
      <c r="C112" s="119">
        <v>21850.78</v>
      </c>
      <c r="D112" s="21">
        <f t="shared" si="15"/>
        <v>2.8226178356313834E-2</v>
      </c>
      <c r="E112" s="1"/>
    </row>
    <row r="113" spans="1:5" ht="9.75" customHeight="1" x14ac:dyDescent="0.25">
      <c r="A113" s="26">
        <v>5130</v>
      </c>
      <c r="B113" s="19" t="s">
        <v>171</v>
      </c>
      <c r="C113" s="119">
        <f>SUM(C114:C122)</f>
        <v>4014445.6799999997</v>
      </c>
      <c r="D113" s="21">
        <f t="shared" ref="D113:D122" si="16">IFERROR(C113/$C$113,"")</f>
        <v>1</v>
      </c>
      <c r="E113" s="1"/>
    </row>
    <row r="114" spans="1:5" ht="9.75" customHeight="1" x14ac:dyDescent="0.25">
      <c r="A114" s="27">
        <v>5131</v>
      </c>
      <c r="B114" s="1" t="s">
        <v>172</v>
      </c>
      <c r="C114" s="119">
        <v>2421365.63</v>
      </c>
      <c r="D114" s="21">
        <f t="shared" si="16"/>
        <v>0.6031631321014661</v>
      </c>
      <c r="E114" s="1"/>
    </row>
    <row r="115" spans="1:5" ht="9.75" customHeight="1" x14ac:dyDescent="0.25">
      <c r="A115" s="27">
        <v>5132</v>
      </c>
      <c r="B115" s="1" t="s">
        <v>173</v>
      </c>
      <c r="C115" s="119">
        <v>49150</v>
      </c>
      <c r="D115" s="21">
        <f t="shared" si="16"/>
        <v>1.2243284358003819E-2</v>
      </c>
      <c r="E115" s="1"/>
    </row>
    <row r="116" spans="1:5" ht="9.75" customHeight="1" x14ac:dyDescent="0.25">
      <c r="A116" s="27">
        <v>5133</v>
      </c>
      <c r="B116" s="1" t="s">
        <v>174</v>
      </c>
      <c r="C116" s="119">
        <v>540199.84</v>
      </c>
      <c r="D116" s="21">
        <f t="shared" si="16"/>
        <v>0.13456399290474394</v>
      </c>
      <c r="E116" s="1"/>
    </row>
    <row r="117" spans="1:5" ht="9.75" customHeight="1" x14ac:dyDescent="0.25">
      <c r="A117" s="27">
        <v>5134</v>
      </c>
      <c r="B117" s="1" t="s">
        <v>175</v>
      </c>
      <c r="C117" s="119">
        <v>29101.63</v>
      </c>
      <c r="D117" s="21">
        <f t="shared" si="16"/>
        <v>7.2492274948405839E-3</v>
      </c>
      <c r="E117" s="1"/>
    </row>
    <row r="118" spans="1:5" ht="9.75" customHeight="1" x14ac:dyDescent="0.25">
      <c r="A118" s="27">
        <v>5135</v>
      </c>
      <c r="B118" s="1" t="s">
        <v>176</v>
      </c>
      <c r="C118" s="119">
        <v>805803.14</v>
      </c>
      <c r="D118" s="21">
        <f t="shared" si="16"/>
        <v>0.20072587954409687</v>
      </c>
      <c r="E118" s="1"/>
    </row>
    <row r="119" spans="1:5" ht="9.75" customHeight="1" x14ac:dyDescent="0.25">
      <c r="A119" s="27">
        <v>5136</v>
      </c>
      <c r="B119" s="1" t="s">
        <v>177</v>
      </c>
      <c r="C119" s="119">
        <v>35000</v>
      </c>
      <c r="D119" s="21">
        <f t="shared" si="16"/>
        <v>8.718513784946768E-3</v>
      </c>
      <c r="E119" s="1"/>
    </row>
    <row r="120" spans="1:5" ht="9.75" customHeight="1" x14ac:dyDescent="0.25">
      <c r="A120" s="27">
        <v>5137</v>
      </c>
      <c r="B120" s="1" t="s">
        <v>178</v>
      </c>
      <c r="C120" s="119">
        <v>12225.9</v>
      </c>
      <c r="D120" s="21">
        <f t="shared" si="16"/>
        <v>3.0454765052394485E-3</v>
      </c>
      <c r="E120" s="1"/>
    </row>
    <row r="121" spans="1:5" ht="9.75" customHeight="1" x14ac:dyDescent="0.25">
      <c r="A121" s="27">
        <v>5138</v>
      </c>
      <c r="B121" s="1" t="s">
        <v>179</v>
      </c>
      <c r="C121" s="119">
        <v>28850</v>
      </c>
      <c r="D121" s="21">
        <f t="shared" si="16"/>
        <v>7.1865463627346932E-3</v>
      </c>
      <c r="E121" s="1"/>
    </row>
    <row r="122" spans="1:5" ht="9.75" customHeight="1" x14ac:dyDescent="0.25">
      <c r="A122" s="27">
        <v>5139</v>
      </c>
      <c r="B122" s="1" t="s">
        <v>180</v>
      </c>
      <c r="C122" s="119">
        <v>92749.54</v>
      </c>
      <c r="D122" s="21">
        <f t="shared" si="16"/>
        <v>2.3103946943927759E-2</v>
      </c>
      <c r="E122" s="1"/>
    </row>
    <row r="123" spans="1:5" ht="9.75" customHeight="1" x14ac:dyDescent="0.25">
      <c r="A123" s="26">
        <v>5200</v>
      </c>
      <c r="B123" s="19" t="s">
        <v>181</v>
      </c>
      <c r="C123" s="119">
        <f>C124+C127+C130+C133+C138+C142+C145+C147+C153</f>
        <v>78300</v>
      </c>
      <c r="D123" s="21"/>
      <c r="E123" s="1"/>
    </row>
    <row r="124" spans="1:5" ht="9.75" customHeight="1" x14ac:dyDescent="0.25">
      <c r="A124" s="26">
        <v>5210</v>
      </c>
      <c r="B124" s="19" t="s">
        <v>182</v>
      </c>
      <c r="C124" s="119">
        <f>SUM(C125:C126)</f>
        <v>6000</v>
      </c>
      <c r="D124" s="21">
        <f t="shared" ref="D124:D126" si="17">IFERROR(C124/$C$124,"")</f>
        <v>1</v>
      </c>
      <c r="E124" s="1"/>
    </row>
    <row r="125" spans="1:5" ht="9.75" customHeight="1" x14ac:dyDescent="0.25">
      <c r="A125" s="27">
        <v>5211</v>
      </c>
      <c r="B125" s="1" t="s">
        <v>183</v>
      </c>
      <c r="C125" s="119">
        <v>0</v>
      </c>
      <c r="D125" s="21">
        <f t="shared" si="17"/>
        <v>0</v>
      </c>
      <c r="E125" s="1"/>
    </row>
    <row r="126" spans="1:5" ht="9.75" customHeight="1" x14ac:dyDescent="0.25">
      <c r="A126" s="27">
        <v>5212</v>
      </c>
      <c r="B126" s="1" t="s">
        <v>184</v>
      </c>
      <c r="C126" s="119">
        <v>6000</v>
      </c>
      <c r="D126" s="21">
        <f t="shared" si="17"/>
        <v>1</v>
      </c>
      <c r="E126" s="1"/>
    </row>
    <row r="127" spans="1:5" ht="9.75" customHeight="1" x14ac:dyDescent="0.25">
      <c r="A127" s="26">
        <v>5220</v>
      </c>
      <c r="B127" s="19" t="s">
        <v>185</v>
      </c>
      <c r="C127" s="119">
        <f>SUM(C128:C129)</f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186</v>
      </c>
      <c r="C128" s="119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187</v>
      </c>
      <c r="C129" s="119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130</v>
      </c>
      <c r="C130" s="119">
        <f>SUM(C131:C132)</f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188</v>
      </c>
      <c r="C131" s="119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189</v>
      </c>
      <c r="C132" s="119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190</v>
      </c>
      <c r="C133" s="119">
        <f>SUM(C134:C137)</f>
        <v>72300</v>
      </c>
      <c r="D133" s="21">
        <f t="shared" ref="D133:D137" si="20">IFERROR(C133/$C$133,"")</f>
        <v>1</v>
      </c>
      <c r="E133" s="1"/>
    </row>
    <row r="134" spans="1:5" ht="9.75" customHeight="1" x14ac:dyDescent="0.25">
      <c r="A134" s="27">
        <v>5241</v>
      </c>
      <c r="B134" s="1" t="s">
        <v>191</v>
      </c>
      <c r="C134" s="119">
        <v>0</v>
      </c>
      <c r="D134" s="21">
        <f t="shared" si="20"/>
        <v>0</v>
      </c>
      <c r="E134" s="1"/>
    </row>
    <row r="135" spans="1:5" ht="9.75" customHeight="1" x14ac:dyDescent="0.25">
      <c r="A135" s="27">
        <v>5242</v>
      </c>
      <c r="B135" s="1" t="s">
        <v>192</v>
      </c>
      <c r="C135" s="119">
        <v>72300</v>
      </c>
      <c r="D135" s="21">
        <f t="shared" si="20"/>
        <v>1</v>
      </c>
      <c r="E135" s="1"/>
    </row>
    <row r="136" spans="1:5" ht="9.75" customHeight="1" x14ac:dyDescent="0.25">
      <c r="A136" s="27">
        <v>5243</v>
      </c>
      <c r="B136" s="1" t="s">
        <v>193</v>
      </c>
      <c r="C136" s="119">
        <v>0</v>
      </c>
      <c r="D136" s="21">
        <f t="shared" si="20"/>
        <v>0</v>
      </c>
      <c r="E136" s="1"/>
    </row>
    <row r="137" spans="1:5" ht="9.75" customHeight="1" x14ac:dyDescent="0.25">
      <c r="A137" s="27">
        <v>5244</v>
      </c>
      <c r="B137" s="1" t="s">
        <v>194</v>
      </c>
      <c r="C137" s="119">
        <v>0</v>
      </c>
      <c r="D137" s="21">
        <f t="shared" si="20"/>
        <v>0</v>
      </c>
      <c r="E137" s="1"/>
    </row>
    <row r="138" spans="1:5" ht="9.75" customHeight="1" x14ac:dyDescent="0.25">
      <c r="A138" s="26">
        <v>5250</v>
      </c>
      <c r="B138" s="19" t="s">
        <v>131</v>
      </c>
      <c r="C138" s="119">
        <f>SUM(C139:C141)</f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195</v>
      </c>
      <c r="C139" s="119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196</v>
      </c>
      <c r="C140" s="119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197</v>
      </c>
      <c r="C141" s="119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198</v>
      </c>
      <c r="C142" s="119">
        <f>SUM(C143:C144)</f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199</v>
      </c>
      <c r="C143" s="119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200</v>
      </c>
      <c r="C144" s="119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201</v>
      </c>
      <c r="C145" s="119">
        <f>SUM(C146)</f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202</v>
      </c>
      <c r="C146" s="119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203</v>
      </c>
      <c r="C147" s="119">
        <f>SUM(C148:C152)</f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204</v>
      </c>
      <c r="C148" s="119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205</v>
      </c>
      <c r="C149" s="119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206</v>
      </c>
      <c r="C150" s="119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207</v>
      </c>
      <c r="C151" s="119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208</v>
      </c>
      <c r="C152" s="119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209</v>
      </c>
      <c r="C153" s="119">
        <f>SUM(C154:C155)</f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210</v>
      </c>
      <c r="C154" s="119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211</v>
      </c>
      <c r="C155" s="119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212</v>
      </c>
      <c r="C156" s="119">
        <f>C157+C160+C163</f>
        <v>0</v>
      </c>
      <c r="D156" s="21"/>
      <c r="E156" s="1"/>
    </row>
    <row r="157" spans="1:5" ht="9.75" customHeight="1" x14ac:dyDescent="0.25">
      <c r="A157" s="26">
        <v>5310</v>
      </c>
      <c r="B157" s="19" t="s">
        <v>123</v>
      </c>
      <c r="C157" s="119">
        <f>C158+C159</f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213</v>
      </c>
      <c r="C158" s="119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214</v>
      </c>
      <c r="C159" s="119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124</v>
      </c>
      <c r="C160" s="119">
        <f>SUM(C161:C162)</f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215</v>
      </c>
      <c r="C161" s="119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216</v>
      </c>
      <c r="C162" s="119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125</v>
      </c>
      <c r="C163" s="119">
        <f>SUM(C164:C165)</f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217</v>
      </c>
      <c r="C164" s="119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218</v>
      </c>
      <c r="C165" s="119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219</v>
      </c>
      <c r="C166" s="119">
        <f>C167+C170+C173+C176+C178</f>
        <v>0</v>
      </c>
      <c r="D166" s="21"/>
      <c r="E166" s="1"/>
    </row>
    <row r="167" spans="1:5" ht="9.75" customHeight="1" x14ac:dyDescent="0.25">
      <c r="A167" s="26">
        <v>5410</v>
      </c>
      <c r="B167" s="19" t="s">
        <v>220</v>
      </c>
      <c r="C167" s="119">
        <f>SUM(C168:C169)</f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221</v>
      </c>
      <c r="C168" s="119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222</v>
      </c>
      <c r="C169" s="119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223</v>
      </c>
      <c r="C170" s="119">
        <f>SUM(C171:C172)</f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224</v>
      </c>
      <c r="C171" s="119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225</v>
      </c>
      <c r="C172" s="119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226</v>
      </c>
      <c r="C173" s="119">
        <f>SUM(C174:C175)</f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227</v>
      </c>
      <c r="C174" s="119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228</v>
      </c>
      <c r="C175" s="119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229</v>
      </c>
      <c r="C176" s="119">
        <f>SUM(C177)</f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229</v>
      </c>
      <c r="C177" s="119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230</v>
      </c>
      <c r="C178" s="119">
        <f>SUM(C179:C180)</f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231</v>
      </c>
      <c r="C179" s="119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232</v>
      </c>
      <c r="C180" s="119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233</v>
      </c>
      <c r="C181" s="119">
        <f>C182+C191+C194+C200</f>
        <v>0</v>
      </c>
      <c r="D181" s="21"/>
      <c r="E181" s="1"/>
    </row>
    <row r="182" spans="1:5" ht="9.75" customHeight="1" x14ac:dyDescent="0.25">
      <c r="A182" s="26">
        <v>5510</v>
      </c>
      <c r="B182" s="19" t="s">
        <v>234</v>
      </c>
      <c r="C182" s="119">
        <f>SUM(C183:C190)</f>
        <v>0</v>
      </c>
      <c r="D182" s="21" t="str">
        <f t="shared" ref="D182:D190" si="34">IFERROR(C182/$C$182,"")</f>
        <v/>
      </c>
      <c r="E182" s="1"/>
    </row>
    <row r="183" spans="1:5" ht="9.75" customHeight="1" x14ac:dyDescent="0.25">
      <c r="A183" s="27">
        <v>5511</v>
      </c>
      <c r="B183" s="1" t="s">
        <v>235</v>
      </c>
      <c r="C183" s="119">
        <v>0</v>
      </c>
      <c r="D183" s="21" t="str">
        <f t="shared" si="34"/>
        <v/>
      </c>
      <c r="E183" s="1"/>
    </row>
    <row r="184" spans="1:5" ht="9.75" customHeight="1" x14ac:dyDescent="0.25">
      <c r="A184" s="27">
        <v>5512</v>
      </c>
      <c r="B184" s="1" t="s">
        <v>236</v>
      </c>
      <c r="C184" s="119">
        <v>0</v>
      </c>
      <c r="D184" s="21" t="str">
        <f t="shared" si="34"/>
        <v/>
      </c>
      <c r="E184" s="1"/>
    </row>
    <row r="185" spans="1:5" ht="9.75" customHeight="1" x14ac:dyDescent="0.25">
      <c r="A185" s="27">
        <v>5513</v>
      </c>
      <c r="B185" s="1" t="s">
        <v>237</v>
      </c>
      <c r="C185" s="119">
        <v>0</v>
      </c>
      <c r="D185" s="21" t="str">
        <f t="shared" si="34"/>
        <v/>
      </c>
      <c r="E185" s="1"/>
    </row>
    <row r="186" spans="1:5" ht="9.75" customHeight="1" x14ac:dyDescent="0.25">
      <c r="A186" s="27">
        <v>5514</v>
      </c>
      <c r="B186" s="1" t="s">
        <v>238</v>
      </c>
      <c r="C186" s="119">
        <v>0</v>
      </c>
      <c r="D186" s="21" t="str">
        <f t="shared" si="34"/>
        <v/>
      </c>
      <c r="E186" s="1"/>
    </row>
    <row r="187" spans="1:5" ht="9.75" customHeight="1" x14ac:dyDescent="0.25">
      <c r="A187" s="27">
        <v>5515</v>
      </c>
      <c r="B187" s="1" t="s">
        <v>239</v>
      </c>
      <c r="C187" s="119">
        <v>0</v>
      </c>
      <c r="D187" s="21" t="str">
        <f t="shared" si="34"/>
        <v/>
      </c>
      <c r="E187" s="1"/>
    </row>
    <row r="188" spans="1:5" ht="9.75" customHeight="1" x14ac:dyDescent="0.25">
      <c r="A188" s="27">
        <v>5516</v>
      </c>
      <c r="B188" s="1" t="s">
        <v>240</v>
      </c>
      <c r="C188" s="119">
        <v>0</v>
      </c>
      <c r="D188" s="21" t="str">
        <f t="shared" si="34"/>
        <v/>
      </c>
      <c r="E188" s="1"/>
    </row>
    <row r="189" spans="1:5" ht="9.75" customHeight="1" x14ac:dyDescent="0.25">
      <c r="A189" s="27">
        <v>5517</v>
      </c>
      <c r="B189" s="1" t="s">
        <v>241</v>
      </c>
      <c r="C189" s="119">
        <v>0</v>
      </c>
      <c r="D189" s="21" t="str">
        <f t="shared" si="34"/>
        <v/>
      </c>
      <c r="E189" s="1"/>
    </row>
    <row r="190" spans="1:5" ht="9.75" customHeight="1" x14ac:dyDescent="0.25">
      <c r="A190" s="27">
        <v>5518</v>
      </c>
      <c r="B190" s="1" t="s">
        <v>242</v>
      </c>
      <c r="C190" s="119">
        <v>0</v>
      </c>
      <c r="D190" s="21" t="str">
        <f t="shared" si="34"/>
        <v/>
      </c>
      <c r="E190" s="1"/>
    </row>
    <row r="191" spans="1:5" ht="9.75" customHeight="1" x14ac:dyDescent="0.25">
      <c r="A191" s="26">
        <v>5520</v>
      </c>
      <c r="B191" s="19" t="s">
        <v>243</v>
      </c>
      <c r="C191" s="119">
        <f>SUM(C192:C193)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244</v>
      </c>
      <c r="C192" s="119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245</v>
      </c>
      <c r="C193" s="119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246</v>
      </c>
      <c r="C194" s="119">
        <f>SUM(C195:C199)</f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247</v>
      </c>
      <c r="C195" s="119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248</v>
      </c>
      <c r="C196" s="119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249</v>
      </c>
      <c r="C197" s="119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250</v>
      </c>
      <c r="C198" s="119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251</v>
      </c>
      <c r="C199" s="119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252</v>
      </c>
      <c r="C200" s="119">
        <f>SUM(C201:C209)</f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253</v>
      </c>
      <c r="C201" s="119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254</v>
      </c>
      <c r="C202" s="119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255</v>
      </c>
      <c r="C203" s="119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256</v>
      </c>
      <c r="C204" s="119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257</v>
      </c>
      <c r="C205" s="119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149</v>
      </c>
      <c r="C206" s="119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258</v>
      </c>
      <c r="C207" s="119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259</v>
      </c>
      <c r="C208" s="119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260</v>
      </c>
      <c r="C209" s="119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261</v>
      </c>
      <c r="C210" s="119">
        <f>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119">
        <f>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119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  <ignoredErrors>
    <ignoredError sqref="C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J145" sqref="J145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08" t="str">
        <f>'Notas a los Edos Financieros'!A1</f>
        <v>Sistema de Agua Potable y Alcantarillado Municipal de Valle de Santiago</v>
      </c>
      <c r="B1" s="102"/>
      <c r="C1" s="102"/>
      <c r="D1" s="102"/>
      <c r="E1" s="102"/>
      <c r="F1" s="102"/>
      <c r="G1" s="86" t="s">
        <v>0</v>
      </c>
      <c r="H1" s="78">
        <f>'Notas a los Edos Financieros'!D1</f>
        <v>2024</v>
      </c>
    </row>
    <row r="2" spans="1:8" ht="11.25" customHeight="1" x14ac:dyDescent="0.25">
      <c r="A2" s="108" t="s">
        <v>264</v>
      </c>
      <c r="B2" s="102"/>
      <c r="C2" s="102"/>
      <c r="D2" s="102"/>
      <c r="E2" s="102"/>
      <c r="F2" s="102"/>
      <c r="G2" s="86" t="s">
        <v>2</v>
      </c>
      <c r="H2" s="78" t="str">
        <f>'Notas a los Edos Financieros'!D2</f>
        <v>Trimestral</v>
      </c>
    </row>
    <row r="3" spans="1:8" ht="11.25" customHeight="1" x14ac:dyDescent="0.25">
      <c r="A3" s="108" t="str">
        <f>'Notas a los Edos Financieros'!A3</f>
        <v>Correspondiente del 1 de Enero al 31 de Marzo de 2024</v>
      </c>
      <c r="B3" s="102"/>
      <c r="C3" s="102"/>
      <c r="D3" s="102"/>
      <c r="E3" s="102"/>
      <c r="F3" s="102"/>
      <c r="G3" s="86" t="s">
        <v>4</v>
      </c>
      <c r="H3" s="78">
        <f>'Notas a los Edos Financieros'!D3</f>
        <v>1</v>
      </c>
    </row>
    <row r="4" spans="1:8" ht="11.25" customHeight="1" x14ac:dyDescent="0.25">
      <c r="A4" s="107" t="s">
        <v>5</v>
      </c>
      <c r="B4" s="102"/>
      <c r="C4" s="102"/>
      <c r="D4" s="102"/>
      <c r="E4" s="102"/>
      <c r="F4" s="102"/>
      <c r="G4" s="86"/>
      <c r="H4" s="78"/>
    </row>
    <row r="5" spans="1:8" ht="9.75" customHeight="1" x14ac:dyDescent="0.25">
      <c r="A5" s="80" t="s">
        <v>68</v>
      </c>
      <c r="B5" s="81"/>
      <c r="C5" s="81"/>
      <c r="D5" s="81"/>
      <c r="E5" s="81"/>
      <c r="F5" s="81"/>
      <c r="G5" s="81"/>
      <c r="H5" s="81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1" t="s">
        <v>265</v>
      </c>
      <c r="B7" s="81"/>
      <c r="C7" s="81"/>
      <c r="D7" s="81"/>
      <c r="E7" s="81"/>
      <c r="F7" s="81"/>
      <c r="G7" s="81"/>
      <c r="H7" s="81"/>
    </row>
    <row r="8" spans="1:8" ht="9.75" customHeight="1" x14ac:dyDescent="0.25">
      <c r="A8" s="83" t="s">
        <v>70</v>
      </c>
      <c r="B8" s="83" t="s">
        <v>71</v>
      </c>
      <c r="C8" s="83" t="s">
        <v>72</v>
      </c>
      <c r="D8" s="83" t="s">
        <v>266</v>
      </c>
      <c r="E8" s="83"/>
      <c r="F8" s="83"/>
      <c r="G8" s="83"/>
      <c r="H8" s="83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1" t="s">
        <v>270</v>
      </c>
      <c r="B13" s="81"/>
      <c r="C13" s="81"/>
      <c r="D13" s="81"/>
      <c r="E13" s="81"/>
      <c r="F13" s="81"/>
      <c r="G13" s="81"/>
      <c r="H13" s="81"/>
    </row>
    <row r="14" spans="1:8" ht="9.75" customHeight="1" x14ac:dyDescent="0.25">
      <c r="A14" s="83" t="s">
        <v>70</v>
      </c>
      <c r="B14" s="83" t="s">
        <v>71</v>
      </c>
      <c r="C14" s="83" t="s">
        <v>72</v>
      </c>
      <c r="D14" s="83">
        <v>2023</v>
      </c>
      <c r="E14" s="83">
        <f t="shared" ref="E14:G14" si="0">D14-1</f>
        <v>2022</v>
      </c>
      <c r="F14" s="83">
        <f t="shared" si="0"/>
        <v>2021</v>
      </c>
      <c r="G14" s="83">
        <f t="shared" si="0"/>
        <v>2020</v>
      </c>
      <c r="H14" s="83" t="s">
        <v>271</v>
      </c>
    </row>
    <row r="15" spans="1:8" x14ac:dyDescent="0.25">
      <c r="A15" s="28">
        <v>1122</v>
      </c>
      <c r="B15" s="16" t="s">
        <v>272</v>
      </c>
      <c r="C15" s="122">
        <v>27407.34</v>
      </c>
      <c r="D15" s="122">
        <v>27407.34</v>
      </c>
      <c r="E15" s="122">
        <v>27407.34</v>
      </c>
      <c r="F15" s="122">
        <v>27407.34</v>
      </c>
      <c r="G15" s="122">
        <v>27407.34</v>
      </c>
      <c r="H15" s="16"/>
    </row>
    <row r="16" spans="1:8" ht="9.75" customHeight="1" x14ac:dyDescent="0.25">
      <c r="A16" s="28">
        <v>1124</v>
      </c>
      <c r="B16" s="16" t="s">
        <v>273</v>
      </c>
      <c r="C16" s="122">
        <v>10176012.67</v>
      </c>
      <c r="D16" s="122">
        <v>10176012.67</v>
      </c>
      <c r="E16" s="122">
        <v>10165978.17</v>
      </c>
      <c r="F16" s="122">
        <v>10200202.68</v>
      </c>
      <c r="G16" s="122">
        <v>10190989.970000001</v>
      </c>
      <c r="H16" s="16"/>
    </row>
    <row r="18" spans="1:8" ht="9.75" customHeight="1" x14ac:dyDescent="0.25">
      <c r="A18" s="81" t="s">
        <v>274</v>
      </c>
      <c r="B18" s="81"/>
      <c r="C18" s="81"/>
      <c r="D18" s="81"/>
      <c r="E18" s="81"/>
      <c r="F18" s="81"/>
      <c r="G18" s="81"/>
      <c r="H18" s="81"/>
    </row>
    <row r="19" spans="1:8" ht="9.75" customHeight="1" x14ac:dyDescent="0.25">
      <c r="A19" s="83" t="s">
        <v>70</v>
      </c>
      <c r="B19" s="83" t="s">
        <v>71</v>
      </c>
      <c r="C19" s="83" t="s">
        <v>72</v>
      </c>
      <c r="D19" s="83" t="s">
        <v>275</v>
      </c>
      <c r="E19" s="83" t="s">
        <v>276</v>
      </c>
      <c r="F19" s="83" t="s">
        <v>277</v>
      </c>
      <c r="G19" s="83" t="s">
        <v>278</v>
      </c>
      <c r="H19" s="83" t="s">
        <v>279</v>
      </c>
    </row>
    <row r="20" spans="1:8" ht="9.75" customHeight="1" x14ac:dyDescent="0.25">
      <c r="A20" s="28">
        <v>1123</v>
      </c>
      <c r="B20" s="16" t="s">
        <v>280</v>
      </c>
      <c r="C20" s="122">
        <v>797719.58</v>
      </c>
      <c r="D20" s="122">
        <v>797719.58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122">
        <v>172919.45</v>
      </c>
      <c r="D21" s="122">
        <v>172919.45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122">
        <v>0</v>
      </c>
      <c r="D22" s="122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122">
        <v>37963947.57</v>
      </c>
      <c r="D23" s="122">
        <v>37963947.57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122">
        <v>416289.58</v>
      </c>
      <c r="D24" s="122">
        <v>416289.58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122">
        <v>309704.62</v>
      </c>
      <c r="D25" s="122">
        <v>309704.62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122">
        <v>-0.94</v>
      </c>
      <c r="D26" s="122">
        <v>-0.94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122">
        <v>1055991.72</v>
      </c>
      <c r="D27" s="122">
        <v>1055991.72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122">
        <v>0</v>
      </c>
      <c r="D28" s="122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1" t="s">
        <v>289</v>
      </c>
      <c r="B30" s="81"/>
      <c r="C30" s="81"/>
      <c r="D30" s="81"/>
      <c r="E30" s="81"/>
      <c r="F30" s="81"/>
      <c r="G30" s="81"/>
      <c r="H30" s="81"/>
    </row>
    <row r="31" spans="1:8" ht="9.75" customHeight="1" x14ac:dyDescent="0.25">
      <c r="A31" s="83" t="s">
        <v>70</v>
      </c>
      <c r="B31" s="83" t="s">
        <v>71</v>
      </c>
      <c r="C31" s="83" t="s">
        <v>72</v>
      </c>
      <c r="D31" s="83" t="s">
        <v>290</v>
      </c>
      <c r="E31" s="83" t="s">
        <v>291</v>
      </c>
      <c r="F31" s="83" t="s">
        <v>292</v>
      </c>
      <c r="G31" s="83"/>
      <c r="H31" s="83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1" t="s">
        <v>299</v>
      </c>
      <c r="B39" s="81"/>
      <c r="C39" s="81"/>
      <c r="D39" s="81"/>
      <c r="E39" s="81"/>
      <c r="F39" s="81"/>
    </row>
    <row r="40" spans="1:6" ht="9.75" customHeight="1" x14ac:dyDescent="0.25">
      <c r="A40" s="83" t="s">
        <v>70</v>
      </c>
      <c r="B40" s="83" t="s">
        <v>71</v>
      </c>
      <c r="C40" s="83" t="s">
        <v>72</v>
      </c>
      <c r="D40" s="83" t="s">
        <v>291</v>
      </c>
      <c r="E40" s="83" t="s">
        <v>300</v>
      </c>
      <c r="F40" s="83" t="s">
        <v>292</v>
      </c>
    </row>
    <row r="41" spans="1:6" ht="9.75" customHeight="1" x14ac:dyDescent="0.25">
      <c r="A41" s="28">
        <v>1150</v>
      </c>
      <c r="B41" s="16" t="s">
        <v>301</v>
      </c>
      <c r="C41" s="122">
        <f>C42</f>
        <v>275407.78000000003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122">
        <v>275407.78000000003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1" t="s">
        <v>303</v>
      </c>
      <c r="B44" s="81"/>
      <c r="C44" s="81"/>
      <c r="D44" s="81"/>
      <c r="E44" s="81"/>
      <c r="F44" s="81"/>
    </row>
    <row r="45" spans="1:6" ht="9.75" customHeight="1" x14ac:dyDescent="0.25">
      <c r="A45" s="83" t="s">
        <v>70</v>
      </c>
      <c r="B45" s="83" t="s">
        <v>71</v>
      </c>
      <c r="C45" s="83" t="s">
        <v>72</v>
      </c>
      <c r="D45" s="83" t="s">
        <v>266</v>
      </c>
      <c r="E45" s="83" t="s">
        <v>279</v>
      </c>
      <c r="F45" s="83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1" t="s">
        <v>305</v>
      </c>
      <c r="B48" s="81"/>
      <c r="C48" s="81"/>
      <c r="D48" s="81"/>
      <c r="E48" s="81"/>
      <c r="F48" s="81"/>
    </row>
    <row r="49" spans="1:10" ht="9.75" customHeight="1" x14ac:dyDescent="0.25">
      <c r="A49" s="83" t="s">
        <v>70</v>
      </c>
      <c r="B49" s="83" t="s">
        <v>71</v>
      </c>
      <c r="C49" s="83" t="s">
        <v>72</v>
      </c>
      <c r="D49" s="83"/>
      <c r="E49" s="83"/>
      <c r="F49" s="83"/>
      <c r="G49" s="83"/>
      <c r="H49" s="83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1" t="s">
        <v>309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10" ht="9.75" customHeight="1" x14ac:dyDescent="0.25">
      <c r="A55" s="83" t="s">
        <v>70</v>
      </c>
      <c r="B55" s="83" t="s">
        <v>71</v>
      </c>
      <c r="C55" s="83" t="s">
        <v>72</v>
      </c>
      <c r="D55" s="83" t="s">
        <v>310</v>
      </c>
      <c r="E55" s="83" t="s">
        <v>311</v>
      </c>
      <c r="F55" s="83" t="s">
        <v>312</v>
      </c>
      <c r="G55" s="83" t="s">
        <v>313</v>
      </c>
      <c r="H55" s="83" t="s">
        <v>314</v>
      </c>
      <c r="I55" s="83" t="s">
        <v>315</v>
      </c>
      <c r="J55" s="83" t="s">
        <v>316</v>
      </c>
    </row>
    <row r="56" spans="1:10" ht="9.75" customHeight="1" x14ac:dyDescent="0.25">
      <c r="A56" s="28">
        <v>1230</v>
      </c>
      <c r="B56" s="16" t="s">
        <v>317</v>
      </c>
      <c r="C56" s="122">
        <f>SUM(C57:C63)</f>
        <v>33365992.439999998</v>
      </c>
      <c r="D56" s="122">
        <f>SUM(D57:D63)</f>
        <v>0</v>
      </c>
      <c r="E56" s="122">
        <f>SUM(E57:E63)</f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122">
        <v>0</v>
      </c>
      <c r="D57" s="122">
        <v>0</v>
      </c>
      <c r="E57" s="122">
        <v>0</v>
      </c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122">
        <v>0</v>
      </c>
      <c r="D58" s="122">
        <v>0</v>
      </c>
      <c r="E58" s="122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122">
        <v>204807.97</v>
      </c>
      <c r="D59" s="122">
        <v>0</v>
      </c>
      <c r="E59" s="122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122">
        <v>0</v>
      </c>
      <c r="D60" s="122">
        <v>0</v>
      </c>
      <c r="E60" s="122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122">
        <v>19295449.699999999</v>
      </c>
      <c r="D61" s="122">
        <v>0</v>
      </c>
      <c r="E61" s="122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122">
        <v>11415265.6</v>
      </c>
      <c r="D62" s="122">
        <v>0</v>
      </c>
      <c r="E62" s="122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122">
        <v>2450469.17</v>
      </c>
      <c r="D63" s="122">
        <v>0</v>
      </c>
      <c r="E63" s="122">
        <v>0</v>
      </c>
      <c r="F63" s="16"/>
      <c r="G63" s="16"/>
      <c r="H63" s="16"/>
      <c r="I63" s="16"/>
      <c r="J63" s="16"/>
    </row>
    <row r="64" spans="1:10" ht="9.75" customHeight="1" x14ac:dyDescent="0.25">
      <c r="A64" s="28">
        <v>1240</v>
      </c>
      <c r="B64" s="16" t="s">
        <v>325</v>
      </c>
      <c r="C64" s="122">
        <f>SUM(C65:C72)</f>
        <v>38335998.359999999</v>
      </c>
      <c r="D64" s="122">
        <f t="shared" ref="D64:E64" si="1">SUM(D65:D72)</f>
        <v>0</v>
      </c>
      <c r="E64" s="122">
        <f t="shared" si="1"/>
        <v>14645762.550000001</v>
      </c>
      <c r="F64" s="16"/>
      <c r="G64" s="16"/>
      <c r="H64" s="16"/>
      <c r="I64" s="16"/>
      <c r="J64" s="16"/>
    </row>
    <row r="65" spans="1:10" ht="9.75" customHeight="1" x14ac:dyDescent="0.25">
      <c r="A65" s="28">
        <v>1241</v>
      </c>
      <c r="B65" s="16" t="s">
        <v>326</v>
      </c>
      <c r="C65" s="122">
        <v>4703189.8099999996</v>
      </c>
      <c r="D65" s="122">
        <v>0</v>
      </c>
      <c r="E65" s="122">
        <v>0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122">
        <v>175193.36</v>
      </c>
      <c r="D66" s="122">
        <v>0</v>
      </c>
      <c r="E66" s="122">
        <v>0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122">
        <v>0</v>
      </c>
      <c r="D67" s="122">
        <v>0</v>
      </c>
      <c r="E67" s="122">
        <v>0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122">
        <v>13591953.699999999</v>
      </c>
      <c r="D68" s="122">
        <v>0</v>
      </c>
      <c r="E68" s="122">
        <v>0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122">
        <v>83550.16</v>
      </c>
      <c r="D69" s="122">
        <v>0</v>
      </c>
      <c r="E69" s="122">
        <v>14645762.550000001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122">
        <v>19782111.329999998</v>
      </c>
      <c r="D70" s="122">
        <v>0</v>
      </c>
      <c r="E70" s="122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122">
        <v>0</v>
      </c>
      <c r="D71" s="122">
        <v>0</v>
      </c>
      <c r="E71" s="122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122">
        <v>0</v>
      </c>
      <c r="D72" s="122">
        <v>0</v>
      </c>
      <c r="E72" s="122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1" t="s">
        <v>334</v>
      </c>
      <c r="B74" s="81"/>
      <c r="C74" s="81"/>
      <c r="D74" s="81"/>
      <c r="E74" s="81"/>
      <c r="F74" s="81"/>
      <c r="G74" s="81"/>
      <c r="H74" s="16"/>
      <c r="I74" s="16"/>
      <c r="J74" s="16"/>
    </row>
    <row r="75" spans="1:10" ht="9.75" customHeight="1" x14ac:dyDescent="0.25">
      <c r="A75" s="83" t="s">
        <v>70</v>
      </c>
      <c r="B75" s="83" t="s">
        <v>71</v>
      </c>
      <c r="C75" s="83" t="s">
        <v>72</v>
      </c>
      <c r="D75" s="83" t="s">
        <v>335</v>
      </c>
      <c r="E75" s="83" t="s">
        <v>336</v>
      </c>
      <c r="F75" s="83" t="s">
        <v>337</v>
      </c>
      <c r="G75" s="83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122">
        <f>SUM(C77:C81)</f>
        <v>2266660.58</v>
      </c>
      <c r="D76" s="122">
        <f>SUM(D77:D81)</f>
        <v>0</v>
      </c>
      <c r="E76" s="122">
        <f>SUM(E77:E81)</f>
        <v>0</v>
      </c>
      <c r="F76" s="16"/>
      <c r="G76" s="16"/>
      <c r="H76" s="16"/>
      <c r="I76" s="16"/>
      <c r="J76" s="16"/>
    </row>
    <row r="77" spans="1:10" ht="9.75" customHeight="1" x14ac:dyDescent="0.25">
      <c r="A77" s="28">
        <v>1251</v>
      </c>
      <c r="B77" s="16" t="s">
        <v>340</v>
      </c>
      <c r="C77" s="122">
        <v>2255088.58</v>
      </c>
      <c r="D77" s="122">
        <v>0</v>
      </c>
      <c r="E77" s="122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122">
        <v>0</v>
      </c>
      <c r="D78" s="122">
        <v>0</v>
      </c>
      <c r="E78" s="122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122">
        <v>0</v>
      </c>
      <c r="D79" s="122">
        <v>0</v>
      </c>
      <c r="E79" s="122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122">
        <v>11572</v>
      </c>
      <c r="D80" s="122">
        <v>0</v>
      </c>
      <c r="E80" s="122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122">
        <v>0</v>
      </c>
      <c r="D81" s="122">
        <v>0</v>
      </c>
      <c r="E81" s="122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122">
        <f>SUM(C83:C88)</f>
        <v>1889155.8</v>
      </c>
      <c r="D82" s="122">
        <f>SUM(D83:D88)</f>
        <v>0</v>
      </c>
      <c r="E82" s="122">
        <f>SUM(E83:E88)</f>
        <v>0</v>
      </c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122">
        <v>1889155.8</v>
      </c>
      <c r="D83" s="122">
        <v>0</v>
      </c>
      <c r="E83" s="122">
        <v>0</v>
      </c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122">
        <v>0</v>
      </c>
      <c r="D84" s="122">
        <v>0</v>
      </c>
      <c r="E84" s="122">
        <v>0</v>
      </c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122">
        <v>0</v>
      </c>
      <c r="D85" s="122">
        <v>0</v>
      </c>
      <c r="E85" s="122">
        <v>0</v>
      </c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122">
        <v>0</v>
      </c>
      <c r="D86" s="122">
        <v>0</v>
      </c>
      <c r="E86" s="122">
        <v>0</v>
      </c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122">
        <v>0</v>
      </c>
      <c r="D87" s="122">
        <v>0</v>
      </c>
      <c r="E87" s="122">
        <v>0</v>
      </c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122">
        <v>0</v>
      </c>
      <c r="D88" s="122">
        <v>0</v>
      </c>
      <c r="E88" s="122">
        <v>0</v>
      </c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1" t="s">
        <v>352</v>
      </c>
      <c r="B90" s="81"/>
      <c r="C90" s="81"/>
      <c r="D90" s="81"/>
      <c r="E90" s="81"/>
      <c r="F90" s="81"/>
      <c r="G90" s="81"/>
    </row>
    <row r="91" spans="1:7" ht="9.75" customHeight="1" x14ac:dyDescent="0.25">
      <c r="A91" s="83" t="s">
        <v>70</v>
      </c>
      <c r="B91" s="83" t="s">
        <v>71</v>
      </c>
      <c r="C91" s="83" t="s">
        <v>72</v>
      </c>
      <c r="D91" s="83" t="s">
        <v>314</v>
      </c>
      <c r="E91" s="83"/>
      <c r="F91" s="83"/>
      <c r="G91" s="83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1" t="s">
        <v>356</v>
      </c>
      <c r="B96" s="81"/>
      <c r="C96" s="81"/>
      <c r="D96" s="81"/>
      <c r="E96" s="81"/>
      <c r="F96" s="81"/>
      <c r="G96" s="81"/>
    </row>
    <row r="97" spans="1:8" ht="9.75" customHeight="1" x14ac:dyDescent="0.25">
      <c r="A97" s="83" t="s">
        <v>70</v>
      </c>
      <c r="B97" s="83" t="s">
        <v>71</v>
      </c>
      <c r="C97" s="83" t="s">
        <v>72</v>
      </c>
      <c r="D97" s="83" t="s">
        <v>279</v>
      </c>
      <c r="E97" s="83"/>
      <c r="F97" s="83"/>
      <c r="G97" s="83"/>
      <c r="H97" s="83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1" t="s">
        <v>366</v>
      </c>
      <c r="B108" s="81"/>
      <c r="C108" s="81"/>
      <c r="D108" s="81"/>
      <c r="E108" s="81"/>
      <c r="F108" s="81"/>
      <c r="G108" s="81"/>
      <c r="H108" s="81"/>
    </row>
    <row r="109" spans="1:8" ht="9.75" customHeight="1" x14ac:dyDescent="0.25">
      <c r="A109" s="83" t="s">
        <v>70</v>
      </c>
      <c r="B109" s="83" t="s">
        <v>71</v>
      </c>
      <c r="C109" s="83" t="s">
        <v>72</v>
      </c>
      <c r="D109" s="83" t="s">
        <v>275</v>
      </c>
      <c r="E109" s="83" t="s">
        <v>276</v>
      </c>
      <c r="F109" s="83" t="s">
        <v>277</v>
      </c>
      <c r="G109" s="83" t="s">
        <v>367</v>
      </c>
      <c r="H109" s="83" t="s">
        <v>368</v>
      </c>
    </row>
    <row r="110" spans="1:8" ht="9.75" customHeight="1" x14ac:dyDescent="0.25">
      <c r="A110" s="28">
        <v>2110</v>
      </c>
      <c r="B110" s="16" t="s">
        <v>369</v>
      </c>
      <c r="C110" s="122">
        <f>SUM(C111:C119)</f>
        <v>27754276.099999998</v>
      </c>
      <c r="D110" s="122">
        <f>SUM(D111:D119)</f>
        <v>27754276.099999998</v>
      </c>
      <c r="E110" s="122">
        <f>SUM(E111:E119)</f>
        <v>0</v>
      </c>
      <c r="F110" s="122">
        <f>SUM(F111:F119)</f>
        <v>0</v>
      </c>
      <c r="G110" s="122">
        <f>SUM(G111:G119)</f>
        <v>0</v>
      </c>
      <c r="H110" s="16"/>
    </row>
    <row r="111" spans="1:8" ht="9.75" customHeight="1" x14ac:dyDescent="0.25">
      <c r="A111" s="28">
        <v>2111</v>
      </c>
      <c r="B111" s="16" t="s">
        <v>370</v>
      </c>
      <c r="C111" s="122">
        <v>628096.57999999996</v>
      </c>
      <c r="D111" s="122">
        <f>C111</f>
        <v>628096.57999999996</v>
      </c>
      <c r="E111" s="122">
        <v>0</v>
      </c>
      <c r="F111" s="122">
        <v>0</v>
      </c>
      <c r="G111" s="122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122">
        <v>3264210.97</v>
      </c>
      <c r="D112" s="122">
        <f t="shared" ref="D112:D119" si="2">C112</f>
        <v>3264210.97</v>
      </c>
      <c r="E112" s="122">
        <v>0</v>
      </c>
      <c r="F112" s="122">
        <v>0</v>
      </c>
      <c r="G112" s="122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122">
        <v>-133398.41</v>
      </c>
      <c r="D113" s="122">
        <f t="shared" si="2"/>
        <v>-133398.41</v>
      </c>
      <c r="E113" s="122">
        <v>0</v>
      </c>
      <c r="F113" s="122">
        <v>0</v>
      </c>
      <c r="G113" s="122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122">
        <v>0</v>
      </c>
      <c r="D114" s="122">
        <f t="shared" si="2"/>
        <v>0</v>
      </c>
      <c r="E114" s="122">
        <v>0</v>
      </c>
      <c r="F114" s="122">
        <v>0</v>
      </c>
      <c r="G114" s="122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122">
        <v>3200</v>
      </c>
      <c r="D115" s="122">
        <f t="shared" si="2"/>
        <v>3200</v>
      </c>
      <c r="E115" s="122">
        <v>0</v>
      </c>
      <c r="F115" s="122">
        <v>0</v>
      </c>
      <c r="G115" s="122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122">
        <v>0</v>
      </c>
      <c r="D116" s="122">
        <f t="shared" si="2"/>
        <v>0</v>
      </c>
      <c r="E116" s="122">
        <v>0</v>
      </c>
      <c r="F116" s="122">
        <v>0</v>
      </c>
      <c r="G116" s="122">
        <v>0</v>
      </c>
      <c r="H116" s="16"/>
    </row>
    <row r="117" spans="1:8" ht="9.75" customHeight="1" x14ac:dyDescent="0.25">
      <c r="A117" s="28">
        <v>2117</v>
      </c>
      <c r="B117" s="16" t="s">
        <v>376</v>
      </c>
      <c r="C117" s="122">
        <v>25663238.329999998</v>
      </c>
      <c r="D117" s="122">
        <f t="shared" si="2"/>
        <v>25663238.329999998</v>
      </c>
      <c r="E117" s="122">
        <v>0</v>
      </c>
      <c r="F117" s="122">
        <v>0</v>
      </c>
      <c r="G117" s="122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122">
        <v>0</v>
      </c>
      <c r="D118" s="122">
        <f t="shared" si="2"/>
        <v>0</v>
      </c>
      <c r="E118" s="122">
        <v>0</v>
      </c>
      <c r="F118" s="122">
        <v>0</v>
      </c>
      <c r="G118" s="122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122">
        <v>-1671071.37</v>
      </c>
      <c r="D119" s="122">
        <f t="shared" si="2"/>
        <v>-1671071.37</v>
      </c>
      <c r="E119" s="122">
        <v>0</v>
      </c>
      <c r="F119" s="122">
        <v>0</v>
      </c>
      <c r="G119" s="122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122">
        <f>SUM(C121:C123)</f>
        <v>0</v>
      </c>
      <c r="D120" s="122">
        <f t="shared" ref="D120:G120" si="3">SUM(D121:D123)</f>
        <v>0</v>
      </c>
      <c r="E120" s="122">
        <f t="shared" si="3"/>
        <v>0</v>
      </c>
      <c r="F120" s="122">
        <f t="shared" si="3"/>
        <v>0</v>
      </c>
      <c r="G120" s="122">
        <f t="shared" si="3"/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122">
        <v>0</v>
      </c>
      <c r="D121" s="122">
        <f>C121</f>
        <v>0</v>
      </c>
      <c r="E121" s="122">
        <v>0</v>
      </c>
      <c r="F121" s="122">
        <v>0</v>
      </c>
      <c r="G121" s="122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122">
        <v>0</v>
      </c>
      <c r="D122" s="122">
        <f t="shared" ref="D122:D123" si="4">C122</f>
        <v>0</v>
      </c>
      <c r="E122" s="122">
        <v>0</v>
      </c>
      <c r="F122" s="122">
        <v>0</v>
      </c>
      <c r="G122" s="122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122">
        <v>0</v>
      </c>
      <c r="D123" s="122">
        <f t="shared" si="4"/>
        <v>0</v>
      </c>
      <c r="E123" s="122">
        <v>0</v>
      </c>
      <c r="F123" s="122">
        <v>0</v>
      </c>
      <c r="G123" s="122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1" t="s">
        <v>383</v>
      </c>
      <c r="B125" s="81"/>
      <c r="C125" s="81"/>
      <c r="D125" s="81"/>
      <c r="E125" s="81"/>
      <c r="F125" s="81"/>
      <c r="G125" s="81"/>
      <c r="H125" s="81"/>
    </row>
    <row r="126" spans="1:8" ht="9.75" customHeight="1" x14ac:dyDescent="0.25">
      <c r="A126" s="83" t="s">
        <v>70</v>
      </c>
      <c r="B126" s="83" t="s">
        <v>71</v>
      </c>
      <c r="C126" s="83" t="s">
        <v>72</v>
      </c>
      <c r="D126" s="83" t="s">
        <v>384</v>
      </c>
      <c r="E126" s="83" t="s">
        <v>279</v>
      </c>
      <c r="F126" s="83"/>
      <c r="G126" s="83"/>
      <c r="H126" s="83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1" t="s">
        <v>399</v>
      </c>
      <c r="B142" s="81"/>
      <c r="C142" s="81"/>
      <c r="D142" s="81"/>
      <c r="E142" s="81"/>
    </row>
    <row r="143" spans="1:5" ht="9.75" customHeight="1" x14ac:dyDescent="0.25">
      <c r="A143" s="87" t="s">
        <v>70</v>
      </c>
      <c r="B143" s="87" t="s">
        <v>71</v>
      </c>
      <c r="C143" s="87" t="s">
        <v>72</v>
      </c>
      <c r="D143" s="83" t="s">
        <v>384</v>
      </c>
      <c r="E143" s="83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1" t="s">
        <v>408</v>
      </c>
      <c r="B153" s="81"/>
      <c r="C153" s="81"/>
      <c r="D153" s="81"/>
      <c r="E153" s="81"/>
    </row>
    <row r="154" spans="1:5" ht="9.75" customHeight="1" x14ac:dyDescent="0.25">
      <c r="A154" s="87" t="s">
        <v>70</v>
      </c>
      <c r="B154" s="87" t="s">
        <v>71</v>
      </c>
      <c r="C154" s="87" t="s">
        <v>72</v>
      </c>
      <c r="D154" s="83" t="s">
        <v>384</v>
      </c>
      <c r="E154" s="83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1" t="s">
        <v>418</v>
      </c>
      <c r="B165" s="81"/>
      <c r="C165" s="81"/>
      <c r="D165" s="81"/>
      <c r="E165" s="81"/>
    </row>
    <row r="166" spans="1:5" ht="9.75" customHeight="1" x14ac:dyDescent="0.25">
      <c r="A166" s="87" t="s">
        <v>70</v>
      </c>
      <c r="B166" s="87" t="s">
        <v>71</v>
      </c>
      <c r="C166" s="87" t="s">
        <v>72</v>
      </c>
      <c r="D166" s="83" t="s">
        <v>384</v>
      </c>
      <c r="E166" s="83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I37" sqref="I37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07" t="str">
        <f>ESF!A1</f>
        <v>Sistema de Agua Potable y Alcantarillado Municipal de Valle de Santiago</v>
      </c>
      <c r="B1" s="102"/>
      <c r="C1" s="102"/>
      <c r="D1" s="86" t="s">
        <v>0</v>
      </c>
      <c r="E1" s="78">
        <f>'Notas a los Edos Financieros'!D1</f>
        <v>2024</v>
      </c>
    </row>
    <row r="2" spans="1:5" ht="11.25" customHeight="1" x14ac:dyDescent="0.25">
      <c r="A2" s="107" t="s">
        <v>423</v>
      </c>
      <c r="B2" s="102"/>
      <c r="C2" s="102"/>
      <c r="D2" s="86" t="s">
        <v>2</v>
      </c>
      <c r="E2" s="78" t="str">
        <f>'Notas a los Edos Financieros'!D2</f>
        <v>Trimestral</v>
      </c>
    </row>
    <row r="3" spans="1:5" ht="11.25" customHeight="1" x14ac:dyDescent="0.25">
      <c r="A3" s="107" t="str">
        <f>ESF!A3</f>
        <v>Correspondiente del 1 de Enero al 31 de Marzo de 2024</v>
      </c>
      <c r="B3" s="102"/>
      <c r="C3" s="102"/>
      <c r="D3" s="86" t="s">
        <v>4</v>
      </c>
      <c r="E3" s="78">
        <f>'Notas a los Edos Financieros'!D3</f>
        <v>1</v>
      </c>
    </row>
    <row r="4" spans="1:5" ht="11.25" customHeight="1" x14ac:dyDescent="0.25">
      <c r="A4" s="107" t="s">
        <v>5</v>
      </c>
      <c r="B4" s="102"/>
      <c r="C4" s="102"/>
      <c r="D4" s="86"/>
      <c r="E4" s="78"/>
    </row>
    <row r="5" spans="1:5" ht="9.75" customHeight="1" x14ac:dyDescent="0.25">
      <c r="A5" s="80" t="s">
        <v>68</v>
      </c>
      <c r="B5" s="81"/>
      <c r="C5" s="81"/>
      <c r="D5" s="81"/>
      <c r="E5" s="81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1" t="s">
        <v>424</v>
      </c>
      <c r="B7" s="81"/>
      <c r="C7" s="81"/>
      <c r="D7" s="81"/>
      <c r="E7" s="81"/>
    </row>
    <row r="8" spans="1:5" ht="9.75" customHeight="1" x14ac:dyDescent="0.25">
      <c r="A8" s="83" t="s">
        <v>70</v>
      </c>
      <c r="B8" s="83" t="s">
        <v>71</v>
      </c>
      <c r="C8" s="83" t="s">
        <v>72</v>
      </c>
      <c r="D8" s="83" t="s">
        <v>266</v>
      </c>
      <c r="E8" s="83" t="s">
        <v>384</v>
      </c>
    </row>
    <row r="9" spans="1:5" ht="9.75" customHeight="1" x14ac:dyDescent="0.25">
      <c r="A9" s="28">
        <v>3110</v>
      </c>
      <c r="B9" s="16" t="s">
        <v>124</v>
      </c>
      <c r="C9" s="123">
        <v>40162201.170000002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123">
        <v>3953712.43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123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1" t="s">
        <v>427</v>
      </c>
      <c r="B13" s="81"/>
      <c r="C13" s="81"/>
      <c r="D13" s="81"/>
      <c r="E13" s="81"/>
    </row>
    <row r="14" spans="1:5" ht="9.75" customHeight="1" x14ac:dyDescent="0.25">
      <c r="A14" s="83" t="s">
        <v>70</v>
      </c>
      <c r="B14" s="83" t="s">
        <v>71</v>
      </c>
      <c r="C14" s="83" t="s">
        <v>72</v>
      </c>
      <c r="D14" s="83" t="s">
        <v>428</v>
      </c>
      <c r="E14" s="83"/>
    </row>
    <row r="15" spans="1:5" ht="9.75" customHeight="1" x14ac:dyDescent="0.25">
      <c r="A15" s="28">
        <v>3210</v>
      </c>
      <c r="B15" s="16" t="s">
        <v>429</v>
      </c>
      <c r="C15" s="123">
        <v>9921843.1600000001</v>
      </c>
      <c r="D15" s="16"/>
      <c r="E15" s="16"/>
    </row>
    <row r="16" spans="1:5" ht="9.75" customHeight="1" x14ac:dyDescent="0.25">
      <c r="A16" s="28">
        <v>3220</v>
      </c>
      <c r="B16" s="16" t="s">
        <v>430</v>
      </c>
      <c r="C16" s="123">
        <v>57667172.350000001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123">
        <f>SUM(C18:C21)</f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123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123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123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123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123">
        <f>SUM(C23:C25)</f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123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123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123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123">
        <f>SUM(C27:C28)</f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123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123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8"/>
  <sheetViews>
    <sheetView topLeftCell="A98" workbookViewId="0">
      <selection activeCell="H67" sqref="H67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07" t="str">
        <f>ESF!A1</f>
        <v>Sistema de Agua Potable y Alcantarillado Municipal de Valle de Santiago</v>
      </c>
      <c r="B1" s="102"/>
      <c r="C1" s="102"/>
      <c r="D1" s="86" t="s">
        <v>0</v>
      </c>
      <c r="E1" s="78">
        <f>'Notas a los Edos Financieros'!D1</f>
        <v>2024</v>
      </c>
    </row>
    <row r="2" spans="1:5" ht="11.25" customHeight="1" x14ac:dyDescent="0.25">
      <c r="A2" s="107" t="s">
        <v>443</v>
      </c>
      <c r="B2" s="102"/>
      <c r="C2" s="102"/>
      <c r="D2" s="86" t="s">
        <v>2</v>
      </c>
      <c r="E2" s="78" t="str">
        <f>'Notas a los Edos Financieros'!D2</f>
        <v>Trimestral</v>
      </c>
    </row>
    <row r="3" spans="1:5" ht="11.25" customHeight="1" x14ac:dyDescent="0.25">
      <c r="A3" s="107" t="str">
        <f>ESF!A3</f>
        <v>Correspondiente del 1 de Enero al 31 de Marzo de 2024</v>
      </c>
      <c r="B3" s="102"/>
      <c r="C3" s="102"/>
      <c r="D3" s="86" t="s">
        <v>4</v>
      </c>
      <c r="E3" s="78">
        <f>'Notas a los Edos Financieros'!D3</f>
        <v>1</v>
      </c>
    </row>
    <row r="4" spans="1:5" ht="11.25" customHeight="1" x14ac:dyDescent="0.25">
      <c r="A4" s="107" t="s">
        <v>5</v>
      </c>
      <c r="B4" s="102"/>
      <c r="C4" s="102"/>
      <c r="D4" s="86"/>
      <c r="E4" s="78"/>
    </row>
    <row r="5" spans="1:5" ht="9.75" customHeight="1" x14ac:dyDescent="0.25">
      <c r="A5" s="80" t="s">
        <v>68</v>
      </c>
      <c r="B5" s="81"/>
      <c r="C5" s="81"/>
      <c r="D5" s="81"/>
      <c r="E5" s="81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1" t="s">
        <v>444</v>
      </c>
      <c r="B7" s="81"/>
      <c r="C7" s="81"/>
      <c r="D7" s="81"/>
      <c r="E7" s="16"/>
    </row>
    <row r="8" spans="1:5" ht="9.75" customHeight="1" x14ac:dyDescent="0.25">
      <c r="A8" s="83" t="s">
        <v>70</v>
      </c>
      <c r="B8" s="83" t="s">
        <v>71</v>
      </c>
      <c r="C8" s="84">
        <v>2024</v>
      </c>
      <c r="D8" s="84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123">
        <v>0</v>
      </c>
      <c r="D9" s="123">
        <v>0</v>
      </c>
      <c r="E9" s="16"/>
    </row>
    <row r="10" spans="1:5" ht="9.75" customHeight="1" x14ac:dyDescent="0.25">
      <c r="A10" s="28">
        <v>1112</v>
      </c>
      <c r="B10" s="16" t="s">
        <v>446</v>
      </c>
      <c r="C10" s="123">
        <v>27253288.010000002</v>
      </c>
      <c r="D10" s="123">
        <v>23704639.649999999</v>
      </c>
      <c r="E10" s="16"/>
    </row>
    <row r="11" spans="1:5" ht="9.75" customHeight="1" x14ac:dyDescent="0.25">
      <c r="A11" s="28">
        <v>1113</v>
      </c>
      <c r="B11" s="16" t="s">
        <v>447</v>
      </c>
      <c r="C11" s="123">
        <v>0</v>
      </c>
      <c r="D11" s="123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123">
        <v>0</v>
      </c>
      <c r="D12" s="123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123">
        <v>0</v>
      </c>
      <c r="D13" s="123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123">
        <v>0</v>
      </c>
      <c r="D14" s="123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123">
        <v>0</v>
      </c>
      <c r="D15" s="123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124">
        <f>SUM(C9:C15)</f>
        <v>27253288.010000002</v>
      </c>
      <c r="D16" s="124">
        <f>SUM(D9:D15)</f>
        <v>23704639.649999999</v>
      </c>
      <c r="E16" s="16"/>
    </row>
    <row r="19" spans="1:9" ht="9.75" customHeight="1" x14ac:dyDescent="0.25">
      <c r="A19" s="81" t="s">
        <v>451</v>
      </c>
      <c r="B19" s="81"/>
      <c r="C19" s="81"/>
      <c r="D19" s="81"/>
    </row>
    <row r="20" spans="1:9" ht="9.75" customHeight="1" x14ac:dyDescent="0.25">
      <c r="A20" s="83" t="s">
        <v>70</v>
      </c>
      <c r="B20" s="83" t="s">
        <v>71</v>
      </c>
      <c r="C20" s="84">
        <v>2024</v>
      </c>
      <c r="D20" s="84">
        <v>2023</v>
      </c>
    </row>
    <row r="21" spans="1:9" ht="9.75" customHeight="1" x14ac:dyDescent="0.25">
      <c r="A21" s="30">
        <v>1230</v>
      </c>
      <c r="B21" s="33" t="s">
        <v>317</v>
      </c>
      <c r="C21" s="124">
        <f>SUM(C22:C28)</f>
        <v>0</v>
      </c>
      <c r="D21" s="124">
        <f>SUM(D22:D28)</f>
        <v>0</v>
      </c>
    </row>
    <row r="22" spans="1:9" ht="9.75" customHeight="1" x14ac:dyDescent="0.25">
      <c r="A22" s="28">
        <v>1231</v>
      </c>
      <c r="B22" s="16" t="s">
        <v>318</v>
      </c>
      <c r="C22" s="123">
        <v>0</v>
      </c>
      <c r="D22" s="123">
        <v>0</v>
      </c>
    </row>
    <row r="23" spans="1:9" ht="9.75" customHeight="1" x14ac:dyDescent="0.25">
      <c r="A23" s="28">
        <v>1232</v>
      </c>
      <c r="B23" s="16" t="s">
        <v>319</v>
      </c>
      <c r="C23" s="123">
        <v>0</v>
      </c>
      <c r="D23" s="123">
        <v>0</v>
      </c>
    </row>
    <row r="24" spans="1:9" ht="9.75" customHeight="1" x14ac:dyDescent="0.25">
      <c r="A24" s="28">
        <v>1233</v>
      </c>
      <c r="B24" s="16" t="s">
        <v>320</v>
      </c>
      <c r="C24" s="123">
        <v>0</v>
      </c>
      <c r="D24" s="123">
        <v>0</v>
      </c>
    </row>
    <row r="25" spans="1:9" ht="9.75" customHeight="1" x14ac:dyDescent="0.25">
      <c r="A25" s="28">
        <v>1234</v>
      </c>
      <c r="B25" s="16" t="s">
        <v>321</v>
      </c>
      <c r="C25" s="123">
        <v>0</v>
      </c>
      <c r="D25" s="123">
        <v>0</v>
      </c>
    </row>
    <row r="26" spans="1:9" ht="9.75" customHeight="1" x14ac:dyDescent="0.25">
      <c r="A26" s="28">
        <v>1235</v>
      </c>
      <c r="B26" s="16" t="s">
        <v>322</v>
      </c>
      <c r="C26" s="123">
        <v>0</v>
      </c>
      <c r="D26" s="123">
        <v>0</v>
      </c>
      <c r="I26" s="125"/>
    </row>
    <row r="27" spans="1:9" ht="9.75" customHeight="1" x14ac:dyDescent="0.25">
      <c r="A27" s="28">
        <v>1236</v>
      </c>
      <c r="B27" s="16" t="s">
        <v>323</v>
      </c>
      <c r="C27" s="123">
        <v>0</v>
      </c>
      <c r="D27" s="123">
        <v>0</v>
      </c>
      <c r="I27" s="126"/>
    </row>
    <row r="28" spans="1:9" ht="9.75" customHeight="1" x14ac:dyDescent="0.25">
      <c r="A28" s="28">
        <v>1239</v>
      </c>
      <c r="B28" s="16" t="s">
        <v>324</v>
      </c>
      <c r="C28" s="123">
        <v>0</v>
      </c>
      <c r="D28" s="123">
        <v>0</v>
      </c>
      <c r="I28" s="126"/>
    </row>
    <row r="29" spans="1:9" ht="9.75" customHeight="1" x14ac:dyDescent="0.25">
      <c r="A29" s="30">
        <v>1240</v>
      </c>
      <c r="B29" s="33" t="s">
        <v>325</v>
      </c>
      <c r="C29" s="124">
        <f>SUM(C30:C37)</f>
        <v>179659.79</v>
      </c>
      <c r="D29" s="124">
        <f>SUM(D30:D37)</f>
        <v>179659.79</v>
      </c>
      <c r="I29" s="126"/>
    </row>
    <row r="30" spans="1:9" ht="9.75" customHeight="1" x14ac:dyDescent="0.25">
      <c r="A30" s="28">
        <v>1241</v>
      </c>
      <c r="B30" s="16" t="s">
        <v>326</v>
      </c>
      <c r="C30" s="123">
        <v>68478.740000000005</v>
      </c>
      <c r="D30" s="123">
        <v>68478.740000000005</v>
      </c>
      <c r="I30" s="126"/>
    </row>
    <row r="31" spans="1:9" ht="9.75" customHeight="1" x14ac:dyDescent="0.25">
      <c r="A31" s="28">
        <v>1242</v>
      </c>
      <c r="B31" s="16" t="s">
        <v>327</v>
      </c>
      <c r="C31" s="123">
        <v>0</v>
      </c>
      <c r="D31" s="123">
        <v>0</v>
      </c>
      <c r="I31" s="126"/>
    </row>
    <row r="32" spans="1:9" ht="9.75" customHeight="1" x14ac:dyDescent="0.25">
      <c r="A32" s="28">
        <v>1243</v>
      </c>
      <c r="B32" s="16" t="s">
        <v>328</v>
      </c>
      <c r="C32" s="123">
        <v>0</v>
      </c>
      <c r="D32" s="123">
        <v>0</v>
      </c>
      <c r="I32" s="126"/>
    </row>
    <row r="33" spans="1:9" ht="9.75" customHeight="1" x14ac:dyDescent="0.25">
      <c r="A33" s="28">
        <v>1244</v>
      </c>
      <c r="B33" s="16" t="s">
        <v>329</v>
      </c>
      <c r="C33" s="123">
        <v>111181.05</v>
      </c>
      <c r="D33" s="123">
        <v>111181.05</v>
      </c>
      <c r="I33" s="126"/>
    </row>
    <row r="34" spans="1:9" ht="9.75" customHeight="1" x14ac:dyDescent="0.25">
      <c r="A34" s="28">
        <v>1245</v>
      </c>
      <c r="B34" s="16" t="s">
        <v>330</v>
      </c>
      <c r="C34" s="123">
        <v>0</v>
      </c>
      <c r="D34" s="123">
        <v>0</v>
      </c>
      <c r="I34" s="125"/>
    </row>
    <row r="35" spans="1:9" ht="9.75" customHeight="1" x14ac:dyDescent="0.25">
      <c r="A35" s="28">
        <v>1246</v>
      </c>
      <c r="B35" s="16" t="s">
        <v>331</v>
      </c>
      <c r="C35" s="123">
        <v>0</v>
      </c>
      <c r="D35" s="123">
        <v>0</v>
      </c>
      <c r="I35" s="126"/>
    </row>
    <row r="36" spans="1:9" ht="9.75" customHeight="1" x14ac:dyDescent="0.25">
      <c r="A36" s="28">
        <v>1247</v>
      </c>
      <c r="B36" s="16" t="s">
        <v>332</v>
      </c>
      <c r="C36" s="123">
        <v>0</v>
      </c>
      <c r="D36" s="123">
        <v>0</v>
      </c>
      <c r="I36" s="126"/>
    </row>
    <row r="37" spans="1:9" ht="9.75" customHeight="1" x14ac:dyDescent="0.25">
      <c r="A37" s="28">
        <v>1248</v>
      </c>
      <c r="B37" s="16" t="s">
        <v>333</v>
      </c>
      <c r="C37" s="123">
        <v>0</v>
      </c>
      <c r="D37" s="123">
        <v>0</v>
      </c>
      <c r="I37" s="126"/>
    </row>
    <row r="38" spans="1:9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  <c r="I38" s="126"/>
    </row>
    <row r="39" spans="1:9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  <c r="I39" s="126"/>
    </row>
    <row r="40" spans="1:9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  <c r="I40" s="126"/>
    </row>
    <row r="41" spans="1:9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  <c r="I41" s="126"/>
    </row>
    <row r="42" spans="1:9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  <c r="I42" s="126"/>
    </row>
    <row r="43" spans="1:9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9" ht="9.75" customHeight="1" x14ac:dyDescent="0.25">
      <c r="A44" s="28"/>
      <c r="B44" s="31" t="s">
        <v>452</v>
      </c>
      <c r="C44" s="32">
        <f t="shared" ref="C44:D44" si="0">C21+C29+C38</f>
        <v>179659.79</v>
      </c>
      <c r="D44" s="32">
        <f t="shared" si="0"/>
        <v>179659.79</v>
      </c>
    </row>
    <row r="45" spans="1:9" ht="9.75" customHeight="1" x14ac:dyDescent="0.25">
      <c r="A45" s="16"/>
      <c r="B45" s="16"/>
      <c r="C45" s="16"/>
      <c r="D45" s="16"/>
    </row>
    <row r="46" spans="1:9" ht="9.75" customHeight="1" x14ac:dyDescent="0.25">
      <c r="A46" s="81" t="s">
        <v>453</v>
      </c>
      <c r="B46" s="81"/>
      <c r="C46" s="81"/>
      <c r="D46" s="81"/>
    </row>
    <row r="47" spans="1:9" ht="9.75" customHeight="1" x14ac:dyDescent="0.25">
      <c r="A47" s="83" t="s">
        <v>70</v>
      </c>
      <c r="B47" s="83" t="s">
        <v>71</v>
      </c>
      <c r="C47" s="84">
        <v>2024</v>
      </c>
      <c r="D47" s="84">
        <v>2023</v>
      </c>
    </row>
    <row r="48" spans="1:9" ht="11.25" customHeight="1" x14ac:dyDescent="0.25">
      <c r="A48" s="30">
        <v>3210</v>
      </c>
      <c r="B48" s="33" t="s">
        <v>454</v>
      </c>
      <c r="C48" s="124">
        <v>9921843.1600000001</v>
      </c>
      <c r="D48" s="124">
        <v>17239907.690000001</v>
      </c>
    </row>
    <row r="49" spans="1:5" ht="11.25" customHeight="1" x14ac:dyDescent="0.25">
      <c r="A49" s="28"/>
      <c r="B49" s="31" t="s">
        <v>455</v>
      </c>
      <c r="C49" s="124">
        <f>C52+C64+C92+C95+C50</f>
        <v>0</v>
      </c>
      <c r="D49" s="124">
        <f>D50+D62+D90+D93</f>
        <v>5759355.7400000002</v>
      </c>
      <c r="E49" s="126"/>
    </row>
    <row r="50" spans="1:5" ht="11.25" customHeight="1" x14ac:dyDescent="0.25">
      <c r="A50" s="30">
        <v>5400</v>
      </c>
      <c r="B50" s="33" t="s">
        <v>219</v>
      </c>
      <c r="C50" s="127">
        <f>SUM(C51:C51)</f>
        <v>0</v>
      </c>
      <c r="D50" s="127">
        <f>SUM(D51:D51)</f>
        <v>0</v>
      </c>
    </row>
    <row r="51" spans="1:5" ht="11.25" customHeight="1" x14ac:dyDescent="0.25">
      <c r="A51" s="28">
        <v>5410</v>
      </c>
      <c r="B51" s="16" t="s">
        <v>456</v>
      </c>
      <c r="C51" s="128">
        <v>0</v>
      </c>
      <c r="D51" s="128">
        <v>0</v>
      </c>
    </row>
    <row r="52" spans="1:5" ht="11.25" customHeight="1" x14ac:dyDescent="0.25">
      <c r="A52" s="28">
        <v>5411</v>
      </c>
      <c r="B52" s="16" t="s">
        <v>221</v>
      </c>
      <c r="C52" s="124">
        <f>C53+C55+C57+C59+C61</f>
        <v>0</v>
      </c>
      <c r="D52" s="124">
        <f>D53+D55+D57+D59+D61</f>
        <v>0</v>
      </c>
    </row>
    <row r="53" spans="1:5" ht="11.25" customHeight="1" x14ac:dyDescent="0.25">
      <c r="A53" s="28">
        <v>5420</v>
      </c>
      <c r="B53" s="16" t="s">
        <v>457</v>
      </c>
      <c r="C53" s="123">
        <f>C54</f>
        <v>0</v>
      </c>
      <c r="D53" s="123">
        <f>D54</f>
        <v>0</v>
      </c>
    </row>
    <row r="54" spans="1:5" ht="11.25" customHeight="1" x14ac:dyDescent="0.25">
      <c r="A54" s="28">
        <v>5421</v>
      </c>
      <c r="B54" s="16" t="s">
        <v>224</v>
      </c>
      <c r="C54" s="123">
        <v>0</v>
      </c>
      <c r="D54" s="123">
        <v>0</v>
      </c>
    </row>
    <row r="55" spans="1:5" ht="11.25" customHeight="1" x14ac:dyDescent="0.25">
      <c r="A55" s="28">
        <v>5430</v>
      </c>
      <c r="B55" s="16" t="s">
        <v>458</v>
      </c>
      <c r="C55" s="123">
        <f>C56</f>
        <v>0</v>
      </c>
      <c r="D55" s="123">
        <f>D56</f>
        <v>0</v>
      </c>
    </row>
    <row r="56" spans="1:5" ht="11.25" customHeight="1" x14ac:dyDescent="0.25">
      <c r="A56" s="28">
        <v>5431</v>
      </c>
      <c r="B56" s="16" t="s">
        <v>227</v>
      </c>
      <c r="C56" s="123">
        <v>0</v>
      </c>
      <c r="D56" s="123">
        <v>0</v>
      </c>
    </row>
    <row r="57" spans="1:5" ht="11.25" customHeight="1" x14ac:dyDescent="0.25">
      <c r="A57" s="28">
        <v>5440</v>
      </c>
      <c r="B57" s="16" t="s">
        <v>459</v>
      </c>
      <c r="C57" s="123">
        <f>C58</f>
        <v>0</v>
      </c>
      <c r="D57" s="123">
        <f>D58</f>
        <v>0</v>
      </c>
    </row>
    <row r="58" spans="1:5" ht="11.25" customHeight="1" x14ac:dyDescent="0.25">
      <c r="A58" s="28">
        <v>5441</v>
      </c>
      <c r="B58" s="16" t="s">
        <v>459</v>
      </c>
      <c r="C58" s="123">
        <v>0</v>
      </c>
      <c r="D58" s="123">
        <v>0</v>
      </c>
    </row>
    <row r="59" spans="1:5" ht="11.25" customHeight="1" x14ac:dyDescent="0.25">
      <c r="A59" s="28">
        <v>5450</v>
      </c>
      <c r="B59" s="16" t="s">
        <v>460</v>
      </c>
      <c r="C59" s="123">
        <f>C60</f>
        <v>0</v>
      </c>
      <c r="D59" s="123">
        <f>D60</f>
        <v>0</v>
      </c>
    </row>
    <row r="60" spans="1:5" ht="11.25" customHeight="1" x14ac:dyDescent="0.25">
      <c r="A60" s="28">
        <v>5451</v>
      </c>
      <c r="B60" s="16" t="s">
        <v>231</v>
      </c>
      <c r="C60" s="123">
        <v>0</v>
      </c>
      <c r="D60" s="123">
        <v>0</v>
      </c>
    </row>
    <row r="61" spans="1:5" ht="11.25" customHeight="1" x14ac:dyDescent="0.25">
      <c r="A61" s="28">
        <v>5452</v>
      </c>
      <c r="B61" s="16" t="s">
        <v>232</v>
      </c>
      <c r="C61" s="123">
        <f>SUM(C62:C63)</f>
        <v>0</v>
      </c>
      <c r="D61" s="123">
        <v>0</v>
      </c>
    </row>
    <row r="62" spans="1:5" ht="11.25" customHeight="1" x14ac:dyDescent="0.25">
      <c r="A62" s="30">
        <v>5500</v>
      </c>
      <c r="B62" s="33" t="s">
        <v>233</v>
      </c>
      <c r="C62" s="123">
        <v>0</v>
      </c>
      <c r="D62" s="124">
        <f>D63+D74+D77+D83</f>
        <v>2586618.06</v>
      </c>
    </row>
    <row r="63" spans="1:5" ht="11.25" customHeight="1" x14ac:dyDescent="0.25">
      <c r="A63" s="30">
        <v>5510</v>
      </c>
      <c r="B63" s="33" t="s">
        <v>234</v>
      </c>
      <c r="C63" s="123">
        <v>0</v>
      </c>
      <c r="D63" s="123">
        <v>2586618.06</v>
      </c>
    </row>
    <row r="64" spans="1:5" ht="11.25" customHeight="1" x14ac:dyDescent="0.25">
      <c r="A64" s="28">
        <v>5511</v>
      </c>
      <c r="B64" s="16" t="s">
        <v>235</v>
      </c>
      <c r="C64" s="124">
        <f>C65+C74+C77+C83</f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123">
        <f>SUM(C66:C73)</f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0</v>
      </c>
      <c r="D68" s="123">
        <v>2492862.86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123">
        <v>93755.199999999997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3172737.68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557005.78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721358.34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1650162.46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244211.1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2253321.7999999998</v>
      </c>
      <c r="D101" s="32">
        <v>-0.54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1726022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1726022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527299.80000000005</v>
      </c>
      <c r="D124" s="32">
        <v>-0.54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527299.80000000005</v>
      </c>
      <c r="D131" s="29">
        <v>-0.54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7668521.3600000003</v>
      </c>
      <c r="D136" s="32">
        <f t="shared" si="1"/>
        <v>22999263.969999999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61 D52 C49:D49 C52:C63" xr:uid="{ED59B410-D853-439E-A68A-15CCFBE3BFCC}"/>
    <dataValidation allowBlank="1" showInputMessage="1" showErrorMessage="1" prompt="Importe final del periodo que corresponde la información financiera trimestral que se presenta." sqref="D53:D60" xr:uid="{EB5CB921-F3A6-40DB-B607-BAD23988124A}"/>
  </dataValidations>
  <pageMargins left="0.7" right="0.7" top="0.75" bottom="0.75" header="0" footer="0"/>
  <pageSetup paperSize="9" orientation="portrait"/>
  <rowBreaks count="1" manualBreakCount="1">
    <brk id="80" man="1"/>
  </rowBreaks>
  <ignoredErrors>
    <ignoredError sqref="C6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D34" sqref="D34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99" t="str">
        <f>ESF!A1</f>
        <v>Sistema de Agua Potable y Alcantarillado Municipal de Valle de Santiago</v>
      </c>
      <c r="B1" s="100"/>
      <c r="C1" s="109"/>
    </row>
    <row r="2" spans="1:3" ht="11.25" customHeight="1" x14ac:dyDescent="0.25">
      <c r="A2" s="101" t="s">
        <v>480</v>
      </c>
      <c r="B2" s="102"/>
      <c r="C2" s="110"/>
    </row>
    <row r="3" spans="1:3" ht="11.25" customHeight="1" x14ac:dyDescent="0.25">
      <c r="A3" s="101" t="str">
        <f>ESF!A3</f>
        <v>Correspondiente del 1 de Enero al 31 de Marzo de 2024</v>
      </c>
      <c r="B3" s="102"/>
      <c r="C3" s="110"/>
    </row>
    <row r="4" spans="1:3" ht="9.75" customHeight="1" x14ac:dyDescent="0.25">
      <c r="A4" s="105" t="s">
        <v>481</v>
      </c>
      <c r="B4" s="106"/>
      <c r="C4" s="111"/>
    </row>
    <row r="5" spans="1:3" ht="9.75" customHeight="1" x14ac:dyDescent="0.25">
      <c r="A5" s="112" t="s">
        <v>482</v>
      </c>
      <c r="B5" s="113"/>
      <c r="C5" s="37">
        <v>2024</v>
      </c>
    </row>
    <row r="6" spans="1:3" ht="9.75" customHeight="1" x14ac:dyDescent="0.25">
      <c r="A6" s="38" t="s">
        <v>483</v>
      </c>
      <c r="B6" s="38"/>
      <c r="C6" s="129">
        <v>20708402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88" t="s">
        <v>484</v>
      </c>
      <c r="B8" s="88"/>
      <c r="C8" s="42">
        <f>SUM(C9:C14)</f>
        <v>0</v>
      </c>
    </row>
    <row r="9" spans="1:3" ht="9.75" customHeight="1" x14ac:dyDescent="0.25">
      <c r="A9" s="89" t="s">
        <v>485</v>
      </c>
      <c r="B9" s="43" t="s">
        <v>134</v>
      </c>
      <c r="C9" s="44">
        <v>0</v>
      </c>
    </row>
    <row r="10" spans="1:3" ht="9.75" customHeight="1" x14ac:dyDescent="0.25">
      <c r="A10" s="90" t="s">
        <v>486</v>
      </c>
      <c r="B10" s="45" t="s">
        <v>487</v>
      </c>
      <c r="C10" s="44">
        <v>0</v>
      </c>
    </row>
    <row r="11" spans="1:3" ht="9.75" customHeight="1" x14ac:dyDescent="0.25">
      <c r="A11" s="90" t="s">
        <v>488</v>
      </c>
      <c r="B11" s="45" t="s">
        <v>143</v>
      </c>
      <c r="C11" s="44">
        <v>0</v>
      </c>
    </row>
    <row r="12" spans="1:3" ht="9.75" customHeight="1" x14ac:dyDescent="0.25">
      <c r="A12" s="90" t="s">
        <v>489</v>
      </c>
      <c r="B12" s="45" t="s">
        <v>144</v>
      </c>
      <c r="C12" s="44">
        <v>0</v>
      </c>
    </row>
    <row r="13" spans="1:3" ht="9.75" customHeight="1" x14ac:dyDescent="0.25">
      <c r="A13" s="90" t="s">
        <v>490</v>
      </c>
      <c r="B13" s="45" t="s">
        <v>145</v>
      </c>
      <c r="C13" s="44">
        <v>0</v>
      </c>
    </row>
    <row r="14" spans="1:3" ht="9.75" customHeight="1" x14ac:dyDescent="0.25">
      <c r="A14" s="91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88" t="s">
        <v>493</v>
      </c>
      <c r="B16" s="40"/>
      <c r="C16" s="42">
        <f>SUM(C17:C19)</f>
        <v>0</v>
      </c>
    </row>
    <row r="17" spans="1:3" ht="9.75" customHeight="1" x14ac:dyDescent="0.25">
      <c r="A17" s="92">
        <v>3.1</v>
      </c>
      <c r="B17" s="45" t="s">
        <v>494</v>
      </c>
      <c r="C17" s="44">
        <v>0</v>
      </c>
    </row>
    <row r="18" spans="1:3" ht="9.75" customHeight="1" x14ac:dyDescent="0.25">
      <c r="A18" s="93">
        <v>3.2</v>
      </c>
      <c r="B18" s="45" t="s">
        <v>495</v>
      </c>
      <c r="C18" s="44">
        <v>0</v>
      </c>
    </row>
    <row r="19" spans="1:3" ht="9.75" customHeight="1" x14ac:dyDescent="0.25">
      <c r="A19" s="93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20708402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F32" sqref="F32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Sistema de Agua Potable y Alcantarillado Municipal de Valle de Santiago</v>
      </c>
      <c r="B1" s="100"/>
      <c r="C1" s="109"/>
    </row>
    <row r="2" spans="1:3" ht="11.25" customHeight="1" x14ac:dyDescent="0.25">
      <c r="A2" s="115" t="s">
        <v>498</v>
      </c>
      <c r="B2" s="102"/>
      <c r="C2" s="110"/>
    </row>
    <row r="3" spans="1:3" ht="11.25" customHeight="1" x14ac:dyDescent="0.25">
      <c r="A3" s="115" t="str">
        <f>ESF!A3</f>
        <v>Correspondiente del 1 de Enero al 31 de Marzo de 2024</v>
      </c>
      <c r="B3" s="102"/>
      <c r="C3" s="110"/>
    </row>
    <row r="4" spans="1:3" ht="9.75" customHeight="1" x14ac:dyDescent="0.25">
      <c r="A4" s="105" t="s">
        <v>481</v>
      </c>
      <c r="B4" s="106"/>
      <c r="C4" s="111"/>
    </row>
    <row r="5" spans="1:3" ht="11.25" customHeight="1" x14ac:dyDescent="0.25">
      <c r="A5" s="112" t="s">
        <v>482</v>
      </c>
      <c r="B5" s="113"/>
      <c r="C5" s="37">
        <v>2024</v>
      </c>
    </row>
    <row r="6" spans="1:3" ht="9.75" customHeight="1" x14ac:dyDescent="0.25">
      <c r="A6" s="52" t="s">
        <v>499</v>
      </c>
      <c r="B6" s="38"/>
      <c r="C6" s="130">
        <v>10966218.630000001</v>
      </c>
    </row>
    <row r="7" spans="1:3" ht="7.5" customHeight="1" x14ac:dyDescent="0.25">
      <c r="A7" s="53"/>
      <c r="B7" s="40"/>
      <c r="C7" s="54"/>
    </row>
    <row r="8" spans="1:3" ht="9.75" customHeight="1" x14ac:dyDescent="0.25">
      <c r="A8" s="88" t="s">
        <v>500</v>
      </c>
      <c r="B8" s="55"/>
      <c r="C8" s="42">
        <f>SUM(C9:C29)</f>
        <v>179659.79</v>
      </c>
    </row>
    <row r="9" spans="1:3" ht="9.75" customHeight="1" x14ac:dyDescent="0.25">
      <c r="A9" s="94">
        <v>2.1</v>
      </c>
      <c r="B9" s="56" t="s">
        <v>164</v>
      </c>
      <c r="C9" s="131">
        <v>0</v>
      </c>
    </row>
    <row r="10" spans="1:3" ht="9.75" customHeight="1" x14ac:dyDescent="0.25">
      <c r="A10" s="94">
        <v>2.2000000000000002</v>
      </c>
      <c r="B10" s="56" t="s">
        <v>161</v>
      </c>
      <c r="C10" s="131">
        <v>0</v>
      </c>
    </row>
    <row r="11" spans="1:3" ht="9.75" customHeight="1" x14ac:dyDescent="0.25">
      <c r="A11" s="95">
        <v>2.2999999999999998</v>
      </c>
      <c r="B11" s="58" t="s">
        <v>326</v>
      </c>
      <c r="C11" s="132">
        <v>68478.740000000005</v>
      </c>
    </row>
    <row r="12" spans="1:3" ht="9.75" customHeight="1" x14ac:dyDescent="0.25">
      <c r="A12" s="95">
        <v>2.4</v>
      </c>
      <c r="B12" s="58" t="s">
        <v>327</v>
      </c>
      <c r="C12" s="131">
        <v>0</v>
      </c>
    </row>
    <row r="13" spans="1:3" ht="9.75" customHeight="1" x14ac:dyDescent="0.25">
      <c r="A13" s="95">
        <v>2.5</v>
      </c>
      <c r="B13" s="58" t="s">
        <v>328</v>
      </c>
      <c r="C13" s="131">
        <v>0</v>
      </c>
    </row>
    <row r="14" spans="1:3" ht="9.75" customHeight="1" x14ac:dyDescent="0.25">
      <c r="A14" s="95">
        <v>2.6</v>
      </c>
      <c r="B14" s="58" t="s">
        <v>329</v>
      </c>
      <c r="C14" s="132">
        <v>111181.05</v>
      </c>
    </row>
    <row r="15" spans="1:3" ht="9.75" customHeight="1" x14ac:dyDescent="0.25">
      <c r="A15" s="95">
        <v>2.7</v>
      </c>
      <c r="B15" s="58" t="s">
        <v>330</v>
      </c>
      <c r="C15" s="131">
        <v>0</v>
      </c>
    </row>
    <row r="16" spans="1:3" ht="9.75" customHeight="1" x14ac:dyDescent="0.25">
      <c r="A16" s="95">
        <v>2.8</v>
      </c>
      <c r="B16" s="58" t="s">
        <v>331</v>
      </c>
      <c r="C16" s="131">
        <v>0</v>
      </c>
    </row>
    <row r="17" spans="1:3" ht="9.75" customHeight="1" x14ac:dyDescent="0.25">
      <c r="A17" s="95">
        <v>2.9</v>
      </c>
      <c r="B17" s="58" t="s">
        <v>333</v>
      </c>
      <c r="C17" s="131">
        <v>0</v>
      </c>
    </row>
    <row r="18" spans="1:3" ht="9.75" customHeight="1" x14ac:dyDescent="0.25">
      <c r="A18" s="95" t="s">
        <v>501</v>
      </c>
      <c r="B18" s="58" t="s">
        <v>502</v>
      </c>
      <c r="C18" s="131">
        <v>0</v>
      </c>
    </row>
    <row r="19" spans="1:3" ht="9.75" customHeight="1" x14ac:dyDescent="0.25">
      <c r="A19" s="95" t="s">
        <v>503</v>
      </c>
      <c r="B19" s="58" t="s">
        <v>339</v>
      </c>
      <c r="C19" s="57">
        <v>0</v>
      </c>
    </row>
    <row r="20" spans="1:3" ht="9.75" customHeight="1" x14ac:dyDescent="0.25">
      <c r="A20" s="95" t="s">
        <v>504</v>
      </c>
      <c r="B20" s="58" t="s">
        <v>505</v>
      </c>
      <c r="C20" s="57">
        <v>0</v>
      </c>
    </row>
    <row r="21" spans="1:3" ht="9.75" customHeight="1" x14ac:dyDescent="0.25">
      <c r="A21" s="95" t="s">
        <v>506</v>
      </c>
      <c r="B21" s="58" t="s">
        <v>507</v>
      </c>
      <c r="C21" s="57">
        <v>0</v>
      </c>
    </row>
    <row r="22" spans="1:3" ht="9.75" customHeight="1" x14ac:dyDescent="0.25">
      <c r="A22" s="95" t="s">
        <v>508</v>
      </c>
      <c r="B22" s="58" t="s">
        <v>509</v>
      </c>
      <c r="C22" s="57">
        <v>0</v>
      </c>
    </row>
    <row r="23" spans="1:3" ht="9.75" customHeight="1" x14ac:dyDescent="0.25">
      <c r="A23" s="95" t="s">
        <v>510</v>
      </c>
      <c r="B23" s="58" t="s">
        <v>511</v>
      </c>
      <c r="C23" s="57">
        <v>0</v>
      </c>
    </row>
    <row r="24" spans="1:3" ht="9.75" customHeight="1" x14ac:dyDescent="0.25">
      <c r="A24" s="95" t="s">
        <v>512</v>
      </c>
      <c r="B24" s="58" t="s">
        <v>513</v>
      </c>
      <c r="C24" s="57">
        <v>0</v>
      </c>
    </row>
    <row r="25" spans="1:3" ht="9.75" customHeight="1" x14ac:dyDescent="0.25">
      <c r="A25" s="95" t="s">
        <v>514</v>
      </c>
      <c r="B25" s="58" t="s">
        <v>515</v>
      </c>
      <c r="C25" s="57">
        <v>0</v>
      </c>
    </row>
    <row r="26" spans="1:3" ht="9.75" customHeight="1" x14ac:dyDescent="0.25">
      <c r="A26" s="95" t="s">
        <v>516</v>
      </c>
      <c r="B26" s="58" t="s">
        <v>517</v>
      </c>
      <c r="C26" s="57">
        <v>0</v>
      </c>
    </row>
    <row r="27" spans="1:3" ht="9.75" customHeight="1" x14ac:dyDescent="0.25">
      <c r="A27" s="95" t="s">
        <v>518</v>
      </c>
      <c r="B27" s="58" t="s">
        <v>519</v>
      </c>
      <c r="C27" s="57">
        <v>0</v>
      </c>
    </row>
    <row r="28" spans="1:3" ht="9.75" customHeight="1" x14ac:dyDescent="0.25">
      <c r="A28" s="95" t="s">
        <v>520</v>
      </c>
      <c r="B28" s="58" t="s">
        <v>521</v>
      </c>
      <c r="C28" s="57">
        <v>0</v>
      </c>
    </row>
    <row r="29" spans="1:3" ht="9.75" customHeight="1" x14ac:dyDescent="0.25">
      <c r="A29" s="95" t="s">
        <v>522</v>
      </c>
      <c r="B29" s="56" t="s">
        <v>523</v>
      </c>
      <c r="C29" s="57">
        <v>0</v>
      </c>
    </row>
    <row r="30" spans="1:3" ht="7.5" customHeight="1" x14ac:dyDescent="0.25">
      <c r="A30" s="53"/>
      <c r="B30" s="59"/>
      <c r="C30" s="60"/>
    </row>
    <row r="31" spans="1:3" ht="9.75" customHeight="1" x14ac:dyDescent="0.25">
      <c r="A31" s="96" t="s">
        <v>524</v>
      </c>
      <c r="B31" s="61"/>
      <c r="C31" s="62">
        <f>SUM(C32:C38)</f>
        <v>0</v>
      </c>
    </row>
    <row r="32" spans="1:3" ht="9.75" customHeight="1" x14ac:dyDescent="0.25">
      <c r="A32" s="95" t="s">
        <v>525</v>
      </c>
      <c r="B32" s="58" t="s">
        <v>234</v>
      </c>
      <c r="C32" s="57">
        <v>0</v>
      </c>
    </row>
    <row r="33" spans="1:3" ht="9.75" customHeight="1" x14ac:dyDescent="0.25">
      <c r="A33" s="95" t="s">
        <v>526</v>
      </c>
      <c r="B33" s="58" t="s">
        <v>243</v>
      </c>
      <c r="C33" s="57">
        <v>0</v>
      </c>
    </row>
    <row r="34" spans="1:3" ht="9.75" customHeight="1" x14ac:dyDescent="0.25">
      <c r="A34" s="95" t="s">
        <v>527</v>
      </c>
      <c r="B34" s="58" t="s">
        <v>246</v>
      </c>
      <c r="C34" s="57">
        <v>0</v>
      </c>
    </row>
    <row r="35" spans="1:3" ht="9.75" customHeight="1" x14ac:dyDescent="0.25">
      <c r="A35" s="95" t="s">
        <v>528</v>
      </c>
      <c r="B35" s="58" t="s">
        <v>252</v>
      </c>
      <c r="C35" s="57">
        <v>0</v>
      </c>
    </row>
    <row r="36" spans="1:3" ht="9.75" customHeight="1" x14ac:dyDescent="0.25">
      <c r="A36" s="95" t="s">
        <v>529</v>
      </c>
      <c r="B36" s="58" t="s">
        <v>262</v>
      </c>
      <c r="C36" s="57">
        <v>0</v>
      </c>
    </row>
    <row r="37" spans="1:3" ht="9.75" customHeight="1" x14ac:dyDescent="0.25">
      <c r="A37" s="95" t="s">
        <v>530</v>
      </c>
      <c r="B37" s="58" t="s">
        <v>531</v>
      </c>
      <c r="C37" s="57">
        <v>0</v>
      </c>
    </row>
    <row r="38" spans="1:3" ht="9.75" customHeight="1" x14ac:dyDescent="0.25">
      <c r="A38" s="95" t="s">
        <v>532</v>
      </c>
      <c r="B38" s="56" t="s">
        <v>533</v>
      </c>
      <c r="C38" s="63">
        <v>0</v>
      </c>
    </row>
    <row r="39" spans="1:3" ht="7.5" customHeight="1" x14ac:dyDescent="0.25">
      <c r="A39" s="53"/>
      <c r="B39" s="64"/>
      <c r="C39" s="65"/>
    </row>
    <row r="40" spans="1:3" ht="9.75" customHeight="1" x14ac:dyDescent="0.25">
      <c r="A40" s="66" t="s">
        <v>534</v>
      </c>
      <c r="B40" s="38"/>
      <c r="C40" s="39">
        <f>C6-C8+C31</f>
        <v>10786558.840000002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topLeftCell="A13" workbookViewId="0">
      <selection activeCell="F48" sqref="F48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07" t="str">
        <f>'Notas a los Edos Financieros'!A1</f>
        <v>Sistema de Agua Potable y Alcantarillado Municipal de Valle de Santiago</v>
      </c>
      <c r="B1" s="102"/>
      <c r="C1" s="102"/>
      <c r="D1" s="102"/>
      <c r="E1" s="102"/>
      <c r="F1" s="102"/>
      <c r="G1" s="86" t="s">
        <v>0</v>
      </c>
      <c r="H1" s="78">
        <f>'Notas a los Edos Financieros'!D1</f>
        <v>2024</v>
      </c>
      <c r="I1" s="16"/>
      <c r="J1" s="16"/>
    </row>
    <row r="2" spans="1:10" ht="11.25" customHeight="1" x14ac:dyDescent="0.25">
      <c r="A2" s="107" t="s">
        <v>535</v>
      </c>
      <c r="B2" s="102"/>
      <c r="C2" s="102"/>
      <c r="D2" s="102"/>
      <c r="E2" s="102"/>
      <c r="F2" s="102"/>
      <c r="G2" s="86" t="s">
        <v>2</v>
      </c>
      <c r="H2" s="78" t="str">
        <f>'Notas a los Edos Financieros'!D2</f>
        <v>Trimestral</v>
      </c>
      <c r="I2" s="16"/>
      <c r="J2" s="16"/>
    </row>
    <row r="3" spans="1:10" ht="11.25" customHeight="1" x14ac:dyDescent="0.25">
      <c r="A3" s="107" t="str">
        <f>'Notas a los Edos Financieros'!A3</f>
        <v>Correspondiente del 1 de Enero al 31 de Marzo de 2024</v>
      </c>
      <c r="B3" s="102"/>
      <c r="C3" s="102"/>
      <c r="D3" s="102"/>
      <c r="E3" s="102"/>
      <c r="F3" s="102"/>
      <c r="G3" s="86" t="s">
        <v>4</v>
      </c>
      <c r="H3" s="78">
        <f>'Notas a los Edos Financieros'!D3</f>
        <v>1</v>
      </c>
      <c r="I3" s="16"/>
      <c r="J3" s="16"/>
    </row>
    <row r="4" spans="1:10" ht="11.25" customHeight="1" x14ac:dyDescent="0.25">
      <c r="A4" s="107" t="s">
        <v>5</v>
      </c>
      <c r="B4" s="102"/>
      <c r="C4" s="102"/>
      <c r="D4" s="102"/>
      <c r="E4" s="102"/>
      <c r="F4" s="102"/>
      <c r="G4" s="86"/>
      <c r="H4" s="78"/>
      <c r="I4" s="16"/>
      <c r="J4" s="16"/>
    </row>
    <row r="5" spans="1:10" ht="9.75" customHeight="1" x14ac:dyDescent="0.25">
      <c r="A5" s="80" t="s">
        <v>68</v>
      </c>
      <c r="B5" s="81"/>
      <c r="C5" s="81"/>
      <c r="D5" s="81"/>
      <c r="E5" s="81"/>
      <c r="F5" s="81"/>
      <c r="G5" s="81"/>
      <c r="H5" s="81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97" t="s">
        <v>70</v>
      </c>
      <c r="B8" s="97" t="s">
        <v>482</v>
      </c>
      <c r="C8" s="98" t="s">
        <v>536</v>
      </c>
      <c r="D8" s="98" t="s">
        <v>537</v>
      </c>
      <c r="E8" s="98" t="s">
        <v>538</v>
      </c>
      <c r="F8" s="98" t="s">
        <v>539</v>
      </c>
      <c r="G8" s="98" t="s">
        <v>540</v>
      </c>
      <c r="H8" s="98" t="s">
        <v>541</v>
      </c>
      <c r="I8" s="98" t="s">
        <v>542</v>
      </c>
      <c r="J8" s="98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16" t="s">
        <v>571</v>
      </c>
      <c r="C39" s="117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7" t="s">
        <v>482</v>
      </c>
      <c r="C40" s="68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69" t="s">
        <v>572</v>
      </c>
      <c r="C41" s="133">
        <v>73576055.420000002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69" t="s">
        <v>573</v>
      </c>
      <c r="C42" s="133">
        <v>-52867653.420000002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69" t="s">
        <v>574</v>
      </c>
      <c r="C43" s="133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69" t="s">
        <v>575</v>
      </c>
      <c r="C44" s="133">
        <v>-527299.80000000005</v>
      </c>
      <c r="D44" s="16"/>
      <c r="E44" s="16"/>
      <c r="F44" s="16"/>
      <c r="G44" s="16"/>
      <c r="H44" s="16"/>
      <c r="I44" s="16"/>
      <c r="J44" s="16"/>
    </row>
    <row r="45" spans="1:10" ht="9.75" customHeight="1" thickBot="1" x14ac:dyDescent="0.3">
      <c r="A45" s="16">
        <v>8150</v>
      </c>
      <c r="B45" s="70" t="s">
        <v>576</v>
      </c>
      <c r="C45" s="133">
        <v>-20181102.199999999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16" t="s">
        <v>577</v>
      </c>
      <c r="C48" s="117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67" t="s">
        <v>482</v>
      </c>
      <c r="C49" s="68">
        <v>2024</v>
      </c>
    </row>
    <row r="50" spans="1:3" ht="9.75" customHeight="1" x14ac:dyDescent="0.25">
      <c r="A50" s="16">
        <v>8210</v>
      </c>
      <c r="B50" s="69" t="s">
        <v>578</v>
      </c>
      <c r="C50" s="134">
        <v>-73576055.420000002</v>
      </c>
    </row>
    <row r="51" spans="1:3" ht="9.75" customHeight="1" x14ac:dyDescent="0.25">
      <c r="A51" s="16">
        <v>8220</v>
      </c>
      <c r="B51" s="69" t="s">
        <v>579</v>
      </c>
      <c r="C51" s="134">
        <v>62609037.670000002</v>
      </c>
    </row>
    <row r="52" spans="1:3" ht="9.75" customHeight="1" x14ac:dyDescent="0.25">
      <c r="A52" s="16">
        <v>8230</v>
      </c>
      <c r="B52" s="69" t="s">
        <v>580</v>
      </c>
      <c r="C52" s="134">
        <v>0</v>
      </c>
    </row>
    <row r="53" spans="1:3" ht="9.75" customHeight="1" x14ac:dyDescent="0.25">
      <c r="A53" s="16">
        <v>8240</v>
      </c>
      <c r="B53" s="69" t="s">
        <v>581</v>
      </c>
      <c r="C53" s="134">
        <v>799.12</v>
      </c>
    </row>
    <row r="54" spans="1:3" ht="9.75" customHeight="1" x14ac:dyDescent="0.25">
      <c r="A54" s="16">
        <v>8250</v>
      </c>
      <c r="B54" s="69" t="s">
        <v>582</v>
      </c>
      <c r="C54" s="134">
        <v>0</v>
      </c>
    </row>
    <row r="55" spans="1:3" ht="9.75" customHeight="1" x14ac:dyDescent="0.25">
      <c r="A55" s="16">
        <v>8260</v>
      </c>
      <c r="B55" s="69" t="s">
        <v>583</v>
      </c>
      <c r="C55" s="134">
        <v>0</v>
      </c>
    </row>
    <row r="56" spans="1:3" ht="9.75" customHeight="1" thickBot="1" x14ac:dyDescent="0.3">
      <c r="A56" s="16">
        <v>8270</v>
      </c>
      <c r="B56" s="70" t="s">
        <v>584</v>
      </c>
      <c r="C56" s="134">
        <v>10966218.630000001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dcterms:created xsi:type="dcterms:W3CDTF">2024-04-09T21:57:28Z</dcterms:created>
  <dcterms:modified xsi:type="dcterms:W3CDTF">2024-04-17T20:25:18Z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