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B81A2B0F-0BFB-4C89-BAB6-A5B5506E8C01}" xr6:coauthVersionLast="43" xr6:coauthVersionMax="43" xr10:uidLastSave="{00000000-0000-0000-0000-000000000000}"/>
  <bookViews>
    <workbookView xWindow="4245" yWindow="4215" windowWidth="21600" windowHeight="1138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2" i="4"/>
  <c r="H48" i="4"/>
  <c r="H46" i="4"/>
  <c r="H44" i="4"/>
  <c r="H40" i="4"/>
  <c r="E52" i="4"/>
  <c r="E50" i="4"/>
  <c r="H50" i="4" s="1"/>
  <c r="E48" i="4"/>
  <c r="E46" i="4"/>
  <c r="E44" i="4"/>
  <c r="E42" i="4"/>
  <c r="H42" i="4" s="1"/>
  <c r="H54" i="4" s="1"/>
  <c r="E40" i="4"/>
  <c r="C54" i="4"/>
  <c r="G32" i="4"/>
  <c r="F32" i="4"/>
  <c r="H28" i="4"/>
  <c r="E30" i="4"/>
  <c r="H30" i="4" s="1"/>
  <c r="E29" i="4"/>
  <c r="H29" i="4" s="1"/>
  <c r="E28" i="4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E32" i="4"/>
  <c r="E54" i="4"/>
  <c r="H18" i="4"/>
  <c r="E18" i="4"/>
  <c r="H39" i="5" l="1"/>
  <c r="E40" i="5"/>
  <c r="H40" i="5" s="1"/>
  <c r="E39" i="5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6" i="8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3" i="6"/>
  <c r="H72" i="6"/>
  <c r="H68" i="6"/>
  <c r="H64" i="6"/>
  <c r="H61" i="6"/>
  <c r="H60" i="6"/>
  <c r="H56" i="6"/>
  <c r="H52" i="6"/>
  <c r="H44" i="6"/>
  <c r="H41" i="6"/>
  <c r="H40" i="6"/>
  <c r="H36" i="6"/>
  <c r="H12" i="6"/>
  <c r="H11" i="6"/>
  <c r="H7" i="6"/>
  <c r="E76" i="6"/>
  <c r="E75" i="6"/>
  <c r="H75" i="6" s="1"/>
  <c r="E74" i="6"/>
  <c r="H74" i="6" s="1"/>
  <c r="E73" i="6"/>
  <c r="E72" i="6"/>
  <c r="E71" i="6"/>
  <c r="H71" i="6" s="1"/>
  <c r="E70" i="6"/>
  <c r="H70" i="6" s="1"/>
  <c r="E68" i="6"/>
  <c r="E67" i="6"/>
  <c r="H67" i="6" s="1"/>
  <c r="E66" i="6"/>
  <c r="H66" i="6" s="1"/>
  <c r="E64" i="6"/>
  <c r="E63" i="6"/>
  <c r="H63" i="6" s="1"/>
  <c r="E62" i="6"/>
  <c r="H62" i="6" s="1"/>
  <c r="E61" i="6"/>
  <c r="E60" i="6"/>
  <c r="E59" i="6"/>
  <c r="H59" i="6" s="1"/>
  <c r="E58" i="6"/>
  <c r="H58" i="6" s="1"/>
  <c r="E56" i="6"/>
  <c r="E55" i="6"/>
  <c r="H55" i="6" s="1"/>
  <c r="E54" i="6"/>
  <c r="H54" i="6" s="1"/>
  <c r="E52" i="6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E42" i="6"/>
  <c r="H42" i="6" s="1"/>
  <c r="E41" i="6"/>
  <c r="E40" i="6"/>
  <c r="E39" i="6"/>
  <c r="H39" i="6" s="1"/>
  <c r="E38" i="6"/>
  <c r="H38" i="6" s="1"/>
  <c r="E37" i="6"/>
  <c r="H37" i="6" s="1"/>
  <c r="E36" i="6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53" i="6"/>
  <c r="H53" i="6" s="1"/>
  <c r="E43" i="6"/>
  <c r="H43" i="6" s="1"/>
  <c r="E33" i="6"/>
  <c r="H33" i="6" s="1"/>
  <c r="E23" i="6"/>
  <c r="H23" i="6" s="1"/>
  <c r="E13" i="6"/>
  <c r="H13" i="6" s="1"/>
  <c r="C77" i="6"/>
  <c r="H6" i="5"/>
  <c r="H25" i="5"/>
  <c r="H16" i="5"/>
  <c r="D42" i="5"/>
  <c r="G42" i="5"/>
  <c r="F77" i="6"/>
  <c r="G77" i="6"/>
  <c r="E36" i="5"/>
  <c r="H38" i="5"/>
  <c r="H36" i="5" s="1"/>
  <c r="E6" i="5"/>
  <c r="H13" i="5"/>
  <c r="D77" i="6"/>
  <c r="E5" i="6"/>
  <c r="F42" i="5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<sst xmlns="http://schemas.openxmlformats.org/spreadsheetml/2006/main" count="201" uniqueCount="143">
  <si>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</si>
  <si>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</si>
  <si>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</si>
  <si>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</si>
  <si>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</si>
  <si>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</si>
  <si>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</si>
  <si>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</si>
  <si>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</si>
  <si>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</si>
  <si>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</si>
  <si>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</si>
  <si>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</si>
  <si>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</si>
  <si>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</si>
  <si>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</si>
  <si>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</si>
  <si>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</si>
  <si>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</si>
  <si>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</si>
  <si>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</si>
  <si>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</si>
  <si>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</si>
  <si>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</si>
  <si>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</si>
  <si>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</si>
  <si>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</si>
  <si>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</si>
  <si>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</si>
  <si>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</si>
  <si>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</si>
  <si>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</si>
  <si>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</si>
  <si>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</si>
  <si>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</si>
  <si>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</si>
  <si>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</si>
  <si>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</si>
  <si>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</si>
  <si>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</si>
  <si>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</si>
  <si>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</si>
  <si>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</si>
  <si>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</si>
  <si>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</si>
  <si>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</si>
  <si>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</si>
  <si>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</si>
  <si>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</si>
  <si>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</si>
  <si>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</si>
  <si>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</si>
  <si>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</si>
  <si>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</si>
  <si>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</si>
  <si>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</si>
  <si>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</si>
  <si>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</si>
  <si>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</si>
  <si>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</si>
  <si>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</si>
  <si>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</si>
  <si>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</si>
  <si>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</si>
  <si>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</si>
  <si>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</si>
  <si>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</si>
  <si>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</si>
  <si>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</si>
  <si>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</si>
  <si>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</si>
  <si>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</si>
  <si>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</si>
  <si>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</si>
  <si>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</si>
  <si>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</si>
  <si>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</si>
  <si>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</si>
  <si>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</si>
  <si>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</si>
  <si>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</si>
  <si>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</si>
  <si>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</si>
  <si>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</si>
  <si>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</si>
  <si>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</si>
  <si>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</si>
  <si>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</si>
  <si>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</si>
  <si>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</si>
  <si>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</si>
  <si>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</si>
  <si>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</si>
  <si>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</si>
  <si>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</si>
  <si>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</si>
  <si>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</si>
  <si>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</si>
  <si>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</si>
  <si>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</si>
  <si>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</si>
  <si>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</si>
  <si>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</si>
  <si>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</si>
  <si>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</si>
  <si>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</si>
  <si>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</si>
  <si>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</si>
  <si>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</si>
  <si>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</si>
  <si>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</si>
  <si>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</si>
  <si>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</si>
  <si>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</si>
  <si>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</si>
  <si>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</si>
  <si>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</si>
  <si>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</si>
  <si>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</si>
  <si>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</si>
  <si>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</si>
  <si>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</si>
  <si>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</si>
  <si>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</si>
  <si>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</si>
  <si>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</si>
  <si>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</si>
  <si>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</si>
  <si>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MARZO DEL 2019</t>
  </si>
  <si>
    <t>SISTEMA DE AGUA POTABLE Y ALCANTARILLADO MUNICIPAL DE VALLE DE SANTIAGO
ESTADO ANALÍTICO DEL EJERCICIO DEL PRESUPUESTO DE EGRESOS
Clasificación Económica (por Tipo de Gasto)
Del 1 de Enero al AL 31 DE MARZO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</si>
  <si>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</si>
  <si>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</si>
  <si>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</si>
  <si>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</si>
  <si>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</si>
  <si>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</si>
  <si>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</si>
  <si>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</si>
  <si>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</si>
  <si>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MARZO DEL 2019</t>
  </si>
  <si>
    <t>Gobierno (Federal/Estatal/Municipal) de SISTEMA DE AGUA POTABLE Y ALCANTARILLADO MUNICIPAL DE VALLE DE SANTIAGO
Estado Analítico del Ejercicio del Presupuesto de Egresos
Clasificación Administrativa
Del 1 de Enero al AL 31 DE MARZO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</si>
  <si>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31 DE MARZO DEL 2019</t>
  </si>
  <si>
    <t>SISTEMA DE AGUA POTABLE Y ALCANTARILLADO MUNICIPAL DE VALLE DE SANTIAGO
ESTADO ANALÍTICO DEL EJERCICIO DEL PRESUPUESTO DE EGRESOS
Clasificación Funcional (Finalidad y Función)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</si>
</sst>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-18837.18</v>
      </c>
      <c r="E5" s="14">
        <f>C5+D5</f>
        <v>25145026.949999999</v>
      </c>
      <c r="F5" s="14">
        <f>SUM(F6:F12)</f>
        <v>4194077.8099999996</v>
      </c>
      <c r="G5" s="14">
        <f>SUM(G6:G12)</f>
        <v>4157577.8099999996</v>
      </c>
      <c r="H5" s="14">
        <f>E5-F5</f>
        <v>20950949.140000001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-18837.18</v>
      </c>
      <c r="E6" s="15">
        <f t="shared" ref="E6:E69" si="0">C6+D6</f>
        <v>15674009.050000001</v>
      </c>
      <c r="F6" s="15">
        <v>3199379.32</v>
      </c>
      <c r="G6" s="15">
        <v>3199379.32</v>
      </c>
      <c r="H6" s="15">
        <f t="shared" ref="H6:H69" si="1">E6-F6</f>
        <v>12474629.73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0</v>
      </c>
      <c r="E8" s="15">
        <f t="shared" si="0"/>
        <v>3931682.09</v>
      </c>
      <c r="F8" s="15">
        <v>144826.59</v>
      </c>
      <c r="G8" s="15">
        <v>144826.59</v>
      </c>
      <c r="H8" s="15">
        <f t="shared" si="1"/>
        <v>3786855.5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0</v>
      </c>
      <c r="E9" s="15">
        <f t="shared" si="0"/>
        <v>4368375.8099999996</v>
      </c>
      <c r="F9" s="15">
        <v>644451.9</v>
      </c>
      <c r="G9" s="15">
        <v>644451.9</v>
      </c>
      <c r="H9" s="15">
        <f t="shared" si="1"/>
        <v>3723923.9099999997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0</v>
      </c>
      <c r="E10" s="15">
        <f t="shared" si="0"/>
        <v>1170960</v>
      </c>
      <c r="F10" s="15">
        <v>205420</v>
      </c>
      <c r="G10" s="15">
        <v>168920</v>
      </c>
      <c r="H10" s="15">
        <f t="shared" si="1"/>
        <v>965540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0</v>
      </c>
      <c r="E13" s="15">
        <f t="shared" si="0"/>
        <v>4075200</v>
      </c>
      <c r="F13" s="15">
        <f>SUM(F14:F22)</f>
        <v>1057516.6299999999</v>
      </c>
      <c r="G13" s="15">
        <f>SUM(G14:G22)</f>
        <v>784374.45</v>
      </c>
      <c r="H13" s="15">
        <f t="shared" si="1"/>
        <v>3017683.37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0</v>
      </c>
      <c r="E14" s="15">
        <f t="shared" si="0"/>
        <v>211800</v>
      </c>
      <c r="F14" s="15">
        <v>78084.55</v>
      </c>
      <c r="G14" s="15">
        <v>74622.47</v>
      </c>
      <c r="H14" s="15">
        <f t="shared" si="1"/>
        <v>133715.45000000001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0</v>
      </c>
      <c r="E15" s="15">
        <f t="shared" si="0"/>
        <v>20000</v>
      </c>
      <c r="F15" s="15">
        <v>8618.0499999999993</v>
      </c>
      <c r="G15" s="15">
        <v>8531.0499999999993</v>
      </c>
      <c r="H15" s="15">
        <f t="shared" si="1"/>
        <v>11381.95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0</v>
      </c>
      <c r="E16" s="15">
        <f t="shared" si="0"/>
        <v>1077500</v>
      </c>
      <c r="F16" s="15">
        <v>214800</v>
      </c>
      <c r="G16" s="15">
        <v>202000</v>
      </c>
      <c r="H16" s="15">
        <f t="shared" si="1"/>
        <v>862700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0</v>
      </c>
      <c r="E17" s="15">
        <f t="shared" si="0"/>
        <v>877400</v>
      </c>
      <c r="F17" s="15">
        <v>402012.85</v>
      </c>
      <c r="G17" s="15">
        <v>314150.24</v>
      </c>
      <c r="H17" s="15">
        <f t="shared" si="1"/>
        <v>475387.15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0</v>
      </c>
      <c r="E18" s="15">
        <f t="shared" si="0"/>
        <v>208500</v>
      </c>
      <c r="F18" s="15">
        <v>46141.64</v>
      </c>
      <c r="G18" s="15">
        <v>30767.16</v>
      </c>
      <c r="H18" s="15">
        <f t="shared" si="1"/>
        <v>162358.35999999999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0</v>
      </c>
      <c r="E19" s="15">
        <f t="shared" si="0"/>
        <v>1024500</v>
      </c>
      <c r="F19" s="15">
        <v>275830.57</v>
      </c>
      <c r="G19" s="15">
        <v>128654.34</v>
      </c>
      <c r="H19" s="15">
        <f t="shared" si="1"/>
        <v>748669.42999999993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0</v>
      </c>
      <c r="E20" s="15">
        <f t="shared" si="0"/>
        <v>176000</v>
      </c>
      <c r="F20" s="15">
        <v>4509.05</v>
      </c>
      <c r="G20" s="15">
        <v>0</v>
      </c>
      <c r="H20" s="15">
        <f t="shared" si="1"/>
        <v>171490.95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0</v>
      </c>
      <c r="E22" s="15">
        <f t="shared" si="0"/>
        <v>469500</v>
      </c>
      <c r="F22" s="15">
        <v>27519.919999999998</v>
      </c>
      <c r="G22" s="15">
        <v>25649.19</v>
      </c>
      <c r="H22" s="15">
        <f t="shared" si="1"/>
        <v>441980.08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0</v>
      </c>
      <c r="E23" s="15">
        <f t="shared" si="0"/>
        <v>17589051.34</v>
      </c>
      <c r="F23" s="15">
        <f>SUM(F24:F32)</f>
        <v>3103332.5999999996</v>
      </c>
      <c r="G23" s="15">
        <f>SUM(G24:G32)</f>
        <v>2871622.3799999994</v>
      </c>
      <c r="H23" s="15">
        <f t="shared" si="1"/>
        <v>14485718.74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0</v>
      </c>
      <c r="E24" s="15">
        <f t="shared" si="0"/>
        <v>9335600</v>
      </c>
      <c r="F24" s="15">
        <v>2038284.98</v>
      </c>
      <c r="G24" s="15">
        <v>2037802.2</v>
      </c>
      <c r="H24" s="15">
        <f t="shared" si="1"/>
        <v>7297315.0199999996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0</v>
      </c>
      <c r="E25" s="15">
        <f t="shared" si="0"/>
        <v>358360</v>
      </c>
      <c r="F25" s="15">
        <v>0</v>
      </c>
      <c r="G25" s="15">
        <v>0</v>
      </c>
      <c r="H25" s="15">
        <f t="shared" si="1"/>
        <v>358360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0</v>
      </c>
      <c r="E26" s="15">
        <f t="shared" si="0"/>
        <v>1479560</v>
      </c>
      <c r="F26" s="15">
        <v>64997.94</v>
      </c>
      <c r="G26" s="15">
        <v>36510</v>
      </c>
      <c r="H26" s="15">
        <f t="shared" si="1"/>
        <v>1414562.06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0</v>
      </c>
      <c r="E27" s="15">
        <f t="shared" si="0"/>
        <v>57000</v>
      </c>
      <c r="F27" s="15">
        <v>8325</v>
      </c>
      <c r="G27" s="15">
        <v>8325</v>
      </c>
      <c r="H27" s="15">
        <f t="shared" si="1"/>
        <v>48675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0</v>
      </c>
      <c r="E28" s="15">
        <f t="shared" si="0"/>
        <v>3456000</v>
      </c>
      <c r="F28" s="15">
        <v>920520.91</v>
      </c>
      <c r="G28" s="15">
        <v>732291.72</v>
      </c>
      <c r="H28" s="15">
        <f t="shared" si="1"/>
        <v>2535479.09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0</v>
      </c>
      <c r="E29" s="15">
        <f t="shared" si="0"/>
        <v>35000</v>
      </c>
      <c r="F29" s="15">
        <v>6379.31</v>
      </c>
      <c r="G29" s="15">
        <v>0</v>
      </c>
      <c r="H29" s="15">
        <f t="shared" si="1"/>
        <v>28620.69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0</v>
      </c>
      <c r="E30" s="15">
        <f t="shared" si="0"/>
        <v>11000</v>
      </c>
      <c r="F30" s="15">
        <v>372.86</v>
      </c>
      <c r="G30" s="15">
        <v>372.86</v>
      </c>
      <c r="H30" s="15">
        <f t="shared" si="1"/>
        <v>10627.14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0</v>
      </c>
      <c r="E31" s="15">
        <f t="shared" si="0"/>
        <v>60000</v>
      </c>
      <c r="F31" s="15">
        <v>9390.51</v>
      </c>
      <c r="G31" s="15">
        <v>1259.51</v>
      </c>
      <c r="H31" s="15">
        <f t="shared" si="1"/>
        <v>50609.49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0</v>
      </c>
      <c r="E32" s="15">
        <f t="shared" si="0"/>
        <v>2796531.34</v>
      </c>
      <c r="F32" s="15">
        <v>55061.09</v>
      </c>
      <c r="G32" s="15">
        <v>55061.09</v>
      </c>
      <c r="H32" s="15">
        <f t="shared" si="1"/>
        <v>2741470.25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18837.18</v>
      </c>
      <c r="E33" s="15">
        <f t="shared" si="0"/>
        <v>294337.18</v>
      </c>
      <c r="F33" s="15">
        <f>SUM(F34:F42)</f>
        <v>73500</v>
      </c>
      <c r="G33" s="15">
        <f>SUM(G34:G42)</f>
        <v>73500</v>
      </c>
      <c r="H33" s="15">
        <f t="shared" si="1"/>
        <v>220837.18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6000</v>
      </c>
      <c r="G34" s="15">
        <v>6000</v>
      </c>
      <c r="H34" s="15">
        <f t="shared" si="1"/>
        <v>18000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18837.18</v>
      </c>
      <c r="E37" s="15">
        <f t="shared" si="0"/>
        <v>270337.18</v>
      </c>
      <c r="F37" s="15">
        <v>67500</v>
      </c>
      <c r="G37" s="15">
        <v>67500</v>
      </c>
      <c r="H37" s="15">
        <f t="shared" si="1"/>
        <v>202837.18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0</v>
      </c>
      <c r="E43" s="15">
        <f t="shared" si="0"/>
        <v>1457900</v>
      </c>
      <c r="F43" s="15">
        <f>SUM(F44:F52)</f>
        <v>412354.47</v>
      </c>
      <c r="G43" s="15">
        <f>SUM(G44:G52)</f>
        <v>158429.26999999999</v>
      </c>
      <c r="H43" s="15">
        <f t="shared" si="1"/>
        <v>1045545.53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0</v>
      </c>
      <c r="E44" s="15">
        <f t="shared" si="0"/>
        <v>314000</v>
      </c>
      <c r="F44" s="15">
        <v>181804.71</v>
      </c>
      <c r="G44" s="15">
        <v>0</v>
      </c>
      <c r="H44" s="15">
        <f t="shared" si="1"/>
        <v>132195.29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0</v>
      </c>
      <c r="E45" s="15">
        <f t="shared" si="0"/>
        <v>20000</v>
      </c>
      <c r="F45" s="15">
        <v>0</v>
      </c>
      <c r="G45" s="15">
        <v>0</v>
      </c>
      <c r="H45" s="15">
        <f t="shared" si="1"/>
        <v>20000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0</v>
      </c>
      <c r="E47" s="15">
        <f t="shared" si="0"/>
        <v>5000</v>
      </c>
      <c r="F47" s="15">
        <v>0</v>
      </c>
      <c r="G47" s="15">
        <v>0</v>
      </c>
      <c r="H47" s="15">
        <f t="shared" si="1"/>
        <v>5000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0</v>
      </c>
      <c r="E48" s="15">
        <f t="shared" si="0"/>
        <v>35000</v>
      </c>
      <c r="F48" s="15">
        <v>0</v>
      </c>
      <c r="G48" s="15">
        <v>0</v>
      </c>
      <c r="H48" s="15">
        <f t="shared" si="1"/>
        <v>35000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0</v>
      </c>
      <c r="E49" s="15">
        <f t="shared" si="0"/>
        <v>1083900</v>
      </c>
      <c r="F49" s="15">
        <v>230549.76000000001</v>
      </c>
      <c r="G49" s="15">
        <v>158429.26999999999</v>
      </c>
      <c r="H49" s="15">
        <f t="shared" si="1"/>
        <v>853350.24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0</v>
      </c>
      <c r="E53" s="15">
        <f t="shared" si="0"/>
        <v>6586100</v>
      </c>
      <c r="F53" s="15">
        <f>SUM(F54:F56)</f>
        <v>800997.16</v>
      </c>
      <c r="G53" s="15">
        <f>SUM(G54:G56)</f>
        <v>800997.16</v>
      </c>
      <c r="H53" s="15">
        <f t="shared" si="1"/>
        <v>5785102.8399999999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-1140800</v>
      </c>
      <c r="E54" s="15">
        <f t="shared" si="0"/>
        <v>5445300</v>
      </c>
      <c r="F54" s="15">
        <v>0</v>
      </c>
      <c r="G54" s="15">
        <v>0</v>
      </c>
      <c r="H54" s="15">
        <f t="shared" si="1"/>
        <v>5445300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1140800</v>
      </c>
      <c r="E55" s="15">
        <f t="shared" si="0"/>
        <v>1140800</v>
      </c>
      <c r="F55" s="15">
        <v>800997.16</v>
      </c>
      <c r="G55" s="15">
        <v>800997.16</v>
      </c>
      <c r="H55" s="15">
        <f t="shared" si="1"/>
        <v>339802.83999999997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0</v>
      </c>
      <c r="E77" s="17">
        <f t="shared" si="4"/>
        <v>55147615.469999999</v>
      </c>
      <c r="F77" s="17">
        <f t="shared" si="4"/>
        <v>9641778.6699999999</v>
      </c>
      <c r="G77" s="17">
        <f t="shared" si="4"/>
        <v>8846501.0699999984</v>
      </c>
      <c r="H77" s="17">
        <f t="shared" si="4"/>
        <v>45505836.799999997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0</v>
      </c>
      <c r="E6" s="50">
        <f>C6+D6</f>
        <v>47103615.469999999</v>
      </c>
      <c r="F6" s="50">
        <v>8428427.0399999991</v>
      </c>
      <c r="G6" s="50">
        <v>7887074.6399999997</v>
      </c>
      <c r="H6" s="50">
        <f>E6-F6</f>
        <v>38675188.43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0</v>
      </c>
      <c r="E8" s="50">
        <f>C8+D8</f>
        <v>8044000</v>
      </c>
      <c r="F8" s="50">
        <v>1213351.6299999999</v>
      </c>
      <c r="G8" s="50">
        <v>959426.43</v>
      </c>
      <c r="H8" s="50">
        <f>E8-F8</f>
        <v>6830648.3700000001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0</v>
      </c>
      <c r="E16" s="17">
        <f>SUM(E6+E8+E10+E12+E14)</f>
        <v>55147615.469999999</v>
      </c>
      <c r="F16" s="17">
        <f t="shared" ref="F16:H16" si="0">SUM(F6+F8+F10+F12+F14)</f>
        <v>9641778.6699999981</v>
      </c>
      <c r="G16" s="17">
        <f t="shared" si="0"/>
        <v>8846501.0700000003</v>
      </c>
      <c r="H16" s="17">
        <f t="shared" si="0"/>
        <v>45505836.799999997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0</v>
      </c>
      <c r="E7" s="15">
        <f>C7+D7</f>
        <v>1796979.16</v>
      </c>
      <c r="F7" s="15">
        <v>301400.39</v>
      </c>
      <c r="G7" s="15">
        <v>285756.98</v>
      </c>
      <c r="H7" s="15">
        <f>E7-F7</f>
        <v>1495578.77</v>
      </c>
    </row>
    <row r="8" spans="1:8" x14ac:dyDescent="0.2">
      <c r="A8" s="4" t="s">
        <v>131</v>
      </c>
      <c r="B8" s="22"/>
      <c r="C8" s="15">
        <v>523912.11</v>
      </c>
      <c r="D8" s="15">
        <v>0</v>
      </c>
      <c r="E8" s="15">
        <f t="shared" ref="E8:E13" si="0">C8+D8</f>
        <v>523912.11</v>
      </c>
      <c r="F8" s="15">
        <v>107267.23</v>
      </c>
      <c r="G8" s="15">
        <v>83271.83</v>
      </c>
      <c r="H8" s="15">
        <f t="shared" ref="H8:H13" si="1">E8-F8</f>
        <v>416644.88</v>
      </c>
    </row>
    <row r="9" spans="1:8" x14ac:dyDescent="0.2">
      <c r="A9" s="4" t="s">
        <v>132</v>
      </c>
      <c r="B9" s="22"/>
      <c r="C9" s="15">
        <v>6455591.6100000003</v>
      </c>
      <c r="D9" s="15">
        <v>0</v>
      </c>
      <c r="E9" s="15">
        <f t="shared" si="0"/>
        <v>6455591.6100000003</v>
      </c>
      <c r="F9" s="15">
        <v>1183105.6000000001</v>
      </c>
      <c r="G9" s="15">
        <v>1008077.3</v>
      </c>
      <c r="H9" s="15">
        <f t="shared" si="1"/>
        <v>5272486.01</v>
      </c>
    </row>
    <row r="10" spans="1:8" x14ac:dyDescent="0.2">
      <c r="A10" s="4" t="s">
        <v>133</v>
      </c>
      <c r="B10" s="22"/>
      <c r="C10" s="15">
        <v>8000751.0499999998</v>
      </c>
      <c r="D10" s="15">
        <v>-10000</v>
      </c>
      <c r="E10" s="15">
        <f t="shared" si="0"/>
        <v>7990751.0499999998</v>
      </c>
      <c r="F10" s="15">
        <v>1315908.47</v>
      </c>
      <c r="G10" s="15">
        <v>1247003.25</v>
      </c>
      <c r="H10" s="15">
        <f t="shared" si="1"/>
        <v>6674842.5800000001</v>
      </c>
    </row>
    <row r="11" spans="1:8" x14ac:dyDescent="0.2">
      <c r="A11" s="4" t="s">
        <v>134</v>
      </c>
      <c r="B11" s="22"/>
      <c r="C11" s="15">
        <v>2279450.4</v>
      </c>
      <c r="D11" s="15">
        <v>0</v>
      </c>
      <c r="E11" s="15">
        <f t="shared" si="0"/>
        <v>2279450.4</v>
      </c>
      <c r="F11" s="15">
        <v>305750.26</v>
      </c>
      <c r="G11" s="15">
        <v>281183.21000000002</v>
      </c>
      <c r="H11" s="15">
        <f t="shared" si="1"/>
        <v>1973700.14</v>
      </c>
    </row>
    <row r="12" spans="1:8" x14ac:dyDescent="0.2">
      <c r="A12" s="4" t="s">
        <v>135</v>
      </c>
      <c r="B12" s="22"/>
      <c r="C12" s="15">
        <v>9546497.5099999998</v>
      </c>
      <c r="D12" s="15">
        <v>-1140800</v>
      </c>
      <c r="E12" s="15">
        <f t="shared" si="0"/>
        <v>8405697.5099999998</v>
      </c>
      <c r="F12" s="15">
        <v>1475496.64</v>
      </c>
      <c r="G12" s="15">
        <v>1259697.1399999999</v>
      </c>
      <c r="H12" s="15">
        <f t="shared" si="1"/>
        <v>6930200.8700000001</v>
      </c>
    </row>
    <row r="13" spans="1:8" x14ac:dyDescent="0.2">
      <c r="A13" s="4" t="s">
        <v>136</v>
      </c>
      <c r="B13" s="22"/>
      <c r="C13" s="15">
        <v>6201445.6600000001</v>
      </c>
      <c r="D13" s="15">
        <v>0</v>
      </c>
      <c r="E13" s="15">
        <f t="shared" si="0"/>
        <v>6201445.6600000001</v>
      </c>
      <c r="F13" s="15">
        <v>464973.94</v>
      </c>
      <c r="G13" s="15">
        <v>415732.2</v>
      </c>
      <c r="H13" s="15">
        <f t="shared" si="1"/>
        <v>5736471.7199999997</v>
      </c>
    </row>
    <row r="14" spans="1:8" x14ac:dyDescent="0.2">
      <c r="A14" s="4" t="s">
        <v>137</v>
      </c>
      <c r="B14" s="22"/>
      <c r="C14" s="15">
        <v>16147109.359999999</v>
      </c>
      <c r="D14" s="15">
        <v>1150800</v>
      </c>
      <c r="E14" s="15">
        <f t="shared" ref="E14" si="2">C14+D14</f>
        <v>17297909.359999999</v>
      </c>
      <c r="F14" s="15">
        <v>3840666.96</v>
      </c>
      <c r="G14" s="15">
        <v>3636206.53</v>
      </c>
      <c r="H14" s="15">
        <f t="shared" ref="H14" si="3">E14-F14</f>
        <v>13457242.399999999</v>
      </c>
    </row>
    <row r="15" spans="1:8" x14ac:dyDescent="0.2">
      <c r="A15" s="4" t="s">
        <v>138</v>
      </c>
      <c r="B15" s="22"/>
      <c r="C15" s="15">
        <v>4195878.6100000003</v>
      </c>
      <c r="D15" s="15">
        <v>0</v>
      </c>
      <c r="E15" s="15">
        <f t="shared" ref="E15" si="4">C15+D15</f>
        <v>4195878.6100000003</v>
      </c>
      <c r="F15" s="15">
        <v>647209.18000000005</v>
      </c>
      <c r="G15" s="15">
        <v>629572.63</v>
      </c>
      <c r="H15" s="15">
        <f t="shared" ref="H15" si="5">E15-F15</f>
        <v>3548669.43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0</v>
      </c>
      <c r="E18" s="23">
        <f t="shared" si="6"/>
        <v>55147615.469999999</v>
      </c>
      <c r="F18" s="23">
        <f t="shared" si="6"/>
        <v>9641778.6699999999</v>
      </c>
      <c r="G18" s="23">
        <f t="shared" si="6"/>
        <v>8846501.0700000003</v>
      </c>
      <c r="H18" s="23">
        <f t="shared" si="6"/>
        <v>45505836.799999997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0</v>
      </c>
      <c r="E6" s="15">
        <f t="shared" si="0"/>
        <v>523912.11</v>
      </c>
      <c r="F6" s="15">
        <f t="shared" si="0"/>
        <v>107267.23</v>
      </c>
      <c r="G6" s="15">
        <f t="shared" si="0"/>
        <v>83271.83</v>
      </c>
      <c r="H6" s="15">
        <f t="shared" si="0"/>
        <v>416644.88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0</v>
      </c>
      <c r="E14" s="15">
        <f t="shared" si="1"/>
        <v>523912.11</v>
      </c>
      <c r="F14" s="15">
        <v>107267.23</v>
      </c>
      <c r="G14" s="15">
        <v>83271.83</v>
      </c>
      <c r="H14" s="15">
        <f t="shared" si="2"/>
        <v>416644.88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0</v>
      </c>
      <c r="E16" s="15">
        <f t="shared" si="3"/>
        <v>54623703.359999999</v>
      </c>
      <c r="F16" s="15">
        <f t="shared" si="3"/>
        <v>9534511.4400000013</v>
      </c>
      <c r="G16" s="15">
        <f t="shared" si="3"/>
        <v>8763229.2400000002</v>
      </c>
      <c r="H16" s="15">
        <f t="shared" si="3"/>
        <v>45089191.920000002</v>
      </c>
    </row>
    <row r="17" spans="1:8" x14ac:dyDescent="0.2">
      <c r="A17" s="38"/>
      <c r="B17" s="42" t="s">
        <v>45</v>
      </c>
      <c r="C17" s="15">
        <v>46142807.299999997</v>
      </c>
      <c r="D17" s="15">
        <v>-17297909.359999999</v>
      </c>
      <c r="E17" s="15">
        <f>C17+D17</f>
        <v>28844897.939999998</v>
      </c>
      <c r="F17" s="15">
        <v>4923120.28</v>
      </c>
      <c r="G17" s="15">
        <v>4430107.3</v>
      </c>
      <c r="H17" s="15">
        <f t="shared" ref="H17:H23" si="4">E17-F17</f>
        <v>23921777.659999996</v>
      </c>
    </row>
    <row r="18" spans="1:8" x14ac:dyDescent="0.2">
      <c r="A18" s="38"/>
      <c r="B18" s="42" t="s">
        <v>28</v>
      </c>
      <c r="C18" s="15">
        <v>8480896.0600000005</v>
      </c>
      <c r="D18" s="15">
        <v>17297909.359999999</v>
      </c>
      <c r="E18" s="15">
        <f t="shared" ref="E18:E23" si="5">C18+D18</f>
        <v>25778805.420000002</v>
      </c>
      <c r="F18" s="15">
        <v>4611391.16</v>
      </c>
      <c r="G18" s="15">
        <v>4333121.9400000004</v>
      </c>
      <c r="H18" s="15">
        <f t="shared" si="4"/>
        <v>21167414.260000002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0</v>
      </c>
      <c r="E42" s="23">
        <f t="shared" si="12"/>
        <v>55147615.469999999</v>
      </c>
      <c r="F42" s="23">
        <f t="shared" si="12"/>
        <v>9641778.6700000018</v>
      </c>
      <c r="G42" s="23">
        <f t="shared" si="12"/>
        <v>8846501.0700000003</v>
      </c>
      <c r="H42" s="23">
        <f t="shared" si="12"/>
        <v>45505836.800000004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2019-04-29T19:21:54Z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