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RESUPUESTO 2024\"/>
    </mc:Choice>
  </mc:AlternateContent>
  <xr:revisionPtr revIDLastSave="0" documentId="13_ncr:1_{9BBC7B1C-C291-45AD-88AA-901F96C64EF7}" xr6:coauthVersionLast="47" xr6:coauthVersionMax="47" xr10:uidLastSave="{00000000-0000-0000-0000-000000000000}"/>
  <bookViews>
    <workbookView xWindow="-120" yWindow="-120" windowWidth="29040" windowHeight="15720" firstSheet="1" activeTab="4" xr2:uid="{600D56E7-61A8-4A9C-BDE1-C82FDEA929AE}"/>
  </bookViews>
  <sheets>
    <sheet name="IRFF" sheetId="1" r:id="rId1"/>
    <sheet name="IRR" sheetId="2" r:id="rId2"/>
    <sheet name="IRRT" sheetId="3" r:id="rId3"/>
    <sheet name="ICAL" sheetId="4" r:id="rId4"/>
    <sheet name="ID" sheetId="5" r:id="rId5"/>
    <sheet name="ERFF" sheetId="6" r:id="rId6"/>
    <sheet name="ERCG" sheetId="7" r:id="rId7"/>
    <sheet name="ECDG" sheetId="8" r:id="rId8"/>
    <sheet name="ECOG2" sheetId="9" r:id="rId9"/>
    <sheet name="ECAL" sheetId="10" r:id="rId10"/>
    <sheet name="CTG" sheetId="13" r:id="rId11"/>
    <sheet name="ECA" sheetId="11" r:id="rId12"/>
    <sheet name="ECFG" sheetId="12" r:id="rId13"/>
    <sheet name="ECPTG" sheetId="14" r:id="rId14"/>
    <sheet name="ECOG3" sheetId="15" r:id="rId15"/>
  </sheets>
  <definedNames>
    <definedName name="_xlnm.Print_Area" localSheetId="3">ICAL!$A$1:$U$71</definedName>
    <definedName name="_xlnm.Print_Titles" localSheetId="7">ECDG!$1:$5</definedName>
    <definedName name="_xlnm.Print_Titles" localSheetId="8">ECOG2!$1:$6</definedName>
    <definedName name="_xlnm.Print_Titles" localSheetId="14">ECOG3!$1:$4</definedName>
    <definedName name="_xlnm.Print_Titles" localSheetId="2">IRRT!$1:$5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8" l="1"/>
  <c r="C6" i="1"/>
  <c r="J26" i="4"/>
  <c r="E6" i="4"/>
  <c r="H6" i="4"/>
  <c r="F7" i="4"/>
  <c r="I7" i="4"/>
  <c r="F8" i="4"/>
  <c r="I8" i="4"/>
  <c r="F9" i="4"/>
  <c r="I9" i="4"/>
  <c r="F10" i="4"/>
  <c r="I10" i="4"/>
  <c r="F11" i="4"/>
  <c r="I11" i="4"/>
  <c r="F12" i="4"/>
  <c r="I12" i="4"/>
  <c r="F13" i="4"/>
  <c r="I13" i="4"/>
  <c r="F14" i="4"/>
  <c r="I14" i="4"/>
  <c r="F15" i="4"/>
  <c r="I15" i="4"/>
  <c r="F16" i="4"/>
  <c r="I16" i="4" s="1"/>
  <c r="F17" i="4"/>
  <c r="I17" i="4"/>
  <c r="F18" i="4"/>
  <c r="I18" i="4"/>
  <c r="F19" i="4"/>
  <c r="I19" i="4"/>
  <c r="F20" i="4"/>
  <c r="I20" i="4"/>
  <c r="F21" i="4"/>
  <c r="I21" i="4"/>
  <c r="F22" i="4"/>
  <c r="I22" i="4"/>
  <c r="F23" i="4"/>
  <c r="I23" i="4"/>
  <c r="F24" i="4"/>
  <c r="I24" i="4"/>
  <c r="F25" i="4"/>
  <c r="I25" i="4"/>
  <c r="D26" i="4"/>
  <c r="F26" i="4"/>
  <c r="I26" i="4"/>
  <c r="F27" i="4"/>
  <c r="I27" i="4"/>
  <c r="F28" i="4"/>
  <c r="I28" i="4"/>
  <c r="F29" i="4"/>
  <c r="I29" i="4" s="1"/>
  <c r="F30" i="4"/>
  <c r="I30" i="4"/>
  <c r="F31" i="4"/>
  <c r="I31" i="4"/>
  <c r="F32" i="4"/>
  <c r="I32" i="4"/>
  <c r="I33" i="4"/>
  <c r="I34" i="4"/>
  <c r="F35" i="4"/>
  <c r="I35" i="4"/>
  <c r="F36" i="4"/>
  <c r="I36" i="4" s="1"/>
  <c r="F37" i="4"/>
  <c r="I37" i="4"/>
  <c r="F38" i="4"/>
  <c r="I38" i="4"/>
  <c r="F39" i="4"/>
  <c r="I39" i="4"/>
  <c r="F40" i="4"/>
  <c r="I40" i="4"/>
  <c r="F41" i="4"/>
  <c r="I41" i="4"/>
  <c r="I42" i="4"/>
  <c r="F43" i="4"/>
  <c r="I43" i="4"/>
  <c r="F44" i="4"/>
  <c r="I44" i="4" s="1"/>
  <c r="I45" i="4"/>
  <c r="I46" i="4"/>
  <c r="F47" i="4"/>
  <c r="I47" i="4"/>
  <c r="F48" i="4"/>
  <c r="I48" i="4" s="1"/>
  <c r="F49" i="4"/>
  <c r="I49" i="4"/>
  <c r="F50" i="4"/>
  <c r="I50" i="4"/>
  <c r="F51" i="4"/>
  <c r="I51" i="4"/>
  <c r="I52" i="4"/>
  <c r="I53" i="4"/>
  <c r="I54" i="4"/>
  <c r="I55" i="4"/>
  <c r="I56" i="4"/>
  <c r="I57" i="4"/>
  <c r="I58" i="4"/>
  <c r="F59" i="4"/>
  <c r="I59" i="4"/>
  <c r="F60" i="4"/>
  <c r="I60" i="4"/>
  <c r="I61" i="4"/>
  <c r="F62" i="4"/>
  <c r="I62" i="4" s="1"/>
  <c r="F63" i="4"/>
  <c r="I63" i="4"/>
  <c r="I64" i="4"/>
  <c r="I65" i="4"/>
  <c r="I66" i="4"/>
  <c r="F67" i="4"/>
  <c r="I67" i="4" s="1"/>
  <c r="F68" i="4"/>
  <c r="I68" i="4" s="1"/>
  <c r="F69" i="4"/>
  <c r="I69" i="4"/>
  <c r="F70" i="4"/>
  <c r="I70" i="4"/>
  <c r="F71" i="4"/>
  <c r="I71" i="4"/>
  <c r="F6" i="5" l="1"/>
  <c r="C33" i="4"/>
  <c r="C42" i="4"/>
  <c r="C17" i="2"/>
  <c r="C6" i="2"/>
  <c r="C6" i="4" l="1"/>
  <c r="D36" i="10"/>
  <c r="D70" i="10"/>
  <c r="C55" i="10"/>
  <c r="C25" i="10"/>
  <c r="C15" i="10" l="1"/>
  <c r="C7" i="10"/>
  <c r="C315" i="9" l="1"/>
  <c r="C271" i="9"/>
  <c r="C268" i="9"/>
  <c r="C15" i="8"/>
  <c r="C7" i="7"/>
  <c r="I218" i="15" l="1"/>
  <c r="I103" i="15"/>
  <c r="I73" i="15" s="1"/>
  <c r="I106" i="15"/>
  <c r="I6" i="15" l="1"/>
  <c r="J31" i="4" l="1"/>
  <c r="J30" i="4"/>
  <c r="J29" i="4"/>
  <c r="J28" i="4"/>
  <c r="K28" i="4" s="1"/>
  <c r="J27" i="4"/>
  <c r="L28" i="4" l="1"/>
  <c r="K30" i="4"/>
  <c r="L30" i="4"/>
  <c r="K27" i="4"/>
  <c r="K29" i="4"/>
  <c r="L29" i="4" s="1"/>
  <c r="K31" i="4"/>
  <c r="L31" i="4" s="1"/>
  <c r="L27" i="4" l="1"/>
  <c r="M27" i="4" s="1"/>
  <c r="N27" i="4" s="1"/>
  <c r="L26" i="4"/>
  <c r="K26" i="4"/>
  <c r="M30" i="4"/>
  <c r="M29" i="4"/>
  <c r="M28" i="4"/>
  <c r="N28" i="4" s="1"/>
  <c r="M31" i="4"/>
  <c r="O28" i="4" l="1"/>
  <c r="N30" i="4"/>
  <c r="O30" i="4" s="1"/>
  <c r="O27" i="4"/>
  <c r="P27" i="4" s="1"/>
  <c r="M26" i="4"/>
  <c r="N29" i="4"/>
  <c r="O29" i="4" s="1"/>
  <c r="N31" i="4"/>
  <c r="O31" i="4" s="1"/>
  <c r="O26" i="4" l="1"/>
  <c r="N26" i="4"/>
  <c r="Q27" i="4"/>
  <c r="P30" i="4"/>
  <c r="P29" i="4"/>
  <c r="P28" i="4"/>
  <c r="Q28" i="4" s="1"/>
  <c r="P31" i="4"/>
  <c r="R27" i="4" l="1"/>
  <c r="Q29" i="4"/>
  <c r="R28" i="4"/>
  <c r="Q30" i="4"/>
  <c r="P26" i="4"/>
  <c r="Q31" i="4"/>
  <c r="R31" i="4" s="1"/>
  <c r="E67" i="10"/>
  <c r="F67" i="10"/>
  <c r="G67" i="10"/>
  <c r="H67" i="10"/>
  <c r="I67" i="10"/>
  <c r="J67" i="10"/>
  <c r="K67" i="10"/>
  <c r="L67" i="10"/>
  <c r="M67" i="10"/>
  <c r="N67" i="10"/>
  <c r="O67" i="10"/>
  <c r="Q26" i="4" l="1"/>
  <c r="S28" i="4"/>
  <c r="S31" i="4"/>
  <c r="T28" i="4"/>
  <c r="S27" i="4"/>
  <c r="R30" i="4"/>
  <c r="R29" i="4"/>
  <c r="U58" i="4"/>
  <c r="T58" i="4"/>
  <c r="S58" i="4"/>
  <c r="R58" i="4"/>
  <c r="Q58" i="4"/>
  <c r="P58" i="4"/>
  <c r="O58" i="4"/>
  <c r="N58" i="4"/>
  <c r="M58" i="4"/>
  <c r="L58" i="4"/>
  <c r="K58" i="4"/>
  <c r="J58" i="4"/>
  <c r="J6" i="4" s="1"/>
  <c r="O7" i="10"/>
  <c r="O55" i="10"/>
  <c r="N55" i="10"/>
  <c r="M55" i="10"/>
  <c r="L55" i="10"/>
  <c r="K55" i="10"/>
  <c r="J55" i="10"/>
  <c r="I55" i="10"/>
  <c r="H55" i="10"/>
  <c r="G55" i="10"/>
  <c r="F55" i="10"/>
  <c r="E55" i="10"/>
  <c r="U28" i="4" l="1"/>
  <c r="S29" i="4"/>
  <c r="T27" i="4"/>
  <c r="S30" i="4"/>
  <c r="T30" i="4" s="1"/>
  <c r="U30" i="4" s="1"/>
  <c r="U27" i="4"/>
  <c r="R26" i="4"/>
  <c r="T29" i="4"/>
  <c r="T31" i="4"/>
  <c r="U31" i="4" s="1"/>
  <c r="N25" i="10"/>
  <c r="O25" i="10"/>
  <c r="U29" i="4" l="1"/>
  <c r="U26" i="4"/>
  <c r="S26" i="4"/>
  <c r="T26" i="4"/>
  <c r="I192" i="15"/>
  <c r="I174" i="15"/>
  <c r="I152" i="15"/>
  <c r="I129" i="15"/>
  <c r="I28" i="15"/>
  <c r="C41" i="12"/>
  <c r="C8" i="12" s="1"/>
  <c r="D8" i="13"/>
  <c r="E8" i="13"/>
  <c r="C8" i="13"/>
  <c r="C7" i="11"/>
  <c r="D7" i="10"/>
  <c r="C45" i="10"/>
  <c r="C35" i="10"/>
  <c r="C67" i="8"/>
  <c r="C55" i="8"/>
  <c r="C45" i="8"/>
  <c r="C35" i="8"/>
  <c r="C7" i="8"/>
  <c r="F65" i="5"/>
  <c r="F5" i="5" l="1"/>
  <c r="I5" i="15"/>
  <c r="J33" i="4" l="1"/>
  <c r="D55" i="10" l="1"/>
  <c r="D25" i="10"/>
  <c r="C263" i="9" l="1"/>
  <c r="C256" i="9"/>
  <c r="F25" i="10" l="1"/>
  <c r="K42" i="4" l="1"/>
  <c r="L42" i="4"/>
  <c r="M42" i="4"/>
  <c r="N42" i="4"/>
  <c r="O42" i="4"/>
  <c r="P42" i="4"/>
  <c r="Q42" i="4"/>
  <c r="R42" i="4"/>
  <c r="S42" i="4"/>
  <c r="T42" i="4"/>
  <c r="U42" i="4"/>
  <c r="J42" i="4"/>
  <c r="K33" i="4"/>
  <c r="K6" i="4" s="1"/>
  <c r="L33" i="4"/>
  <c r="L6" i="4" s="1"/>
  <c r="M33" i="4"/>
  <c r="M6" i="4" s="1"/>
  <c r="N33" i="4"/>
  <c r="N6" i="4" s="1"/>
  <c r="O33" i="4"/>
  <c r="O6" i="4" s="1"/>
  <c r="P33" i="4"/>
  <c r="P6" i="4" s="1"/>
  <c r="Q33" i="4"/>
  <c r="Q6" i="4" s="1"/>
  <c r="R33" i="4"/>
  <c r="R6" i="4" s="1"/>
  <c r="S33" i="4"/>
  <c r="T33" i="4"/>
  <c r="U33" i="4"/>
  <c r="E7" i="10"/>
  <c r="F7" i="10"/>
  <c r="G7" i="10"/>
  <c r="H7" i="10"/>
  <c r="I7" i="10"/>
  <c r="J7" i="10"/>
  <c r="K7" i="10"/>
  <c r="L7" i="10"/>
  <c r="M7" i="10"/>
  <c r="N7" i="10"/>
  <c r="E15" i="10"/>
  <c r="F15" i="10"/>
  <c r="G15" i="10"/>
  <c r="H15" i="10"/>
  <c r="I15" i="10"/>
  <c r="J15" i="10"/>
  <c r="K15" i="10"/>
  <c r="L15" i="10"/>
  <c r="M15" i="10"/>
  <c r="N15" i="10"/>
  <c r="O15" i="10"/>
  <c r="E25" i="10"/>
  <c r="G25" i="10"/>
  <c r="H25" i="10"/>
  <c r="I25" i="10"/>
  <c r="J25" i="10"/>
  <c r="K25" i="10"/>
  <c r="L25" i="10"/>
  <c r="M25" i="10"/>
  <c r="U6" i="4" l="1"/>
  <c r="T6" i="4"/>
  <c r="S6" i="4"/>
  <c r="F45" i="10"/>
  <c r="G45" i="10"/>
  <c r="H45" i="10"/>
  <c r="I45" i="10"/>
  <c r="J45" i="10"/>
  <c r="K45" i="10"/>
  <c r="L45" i="10"/>
  <c r="N45" i="10"/>
  <c r="O45" i="10"/>
  <c r="E45" i="10"/>
  <c r="M45" i="10"/>
  <c r="D13" i="14" l="1"/>
  <c r="C55" i="12"/>
  <c r="C48" i="12"/>
  <c r="C12" i="11"/>
  <c r="E78" i="10"/>
  <c r="F78" i="10" s="1"/>
  <c r="G78" i="10" s="1"/>
  <c r="H78" i="10" s="1"/>
  <c r="I78" i="10" s="1"/>
  <c r="J78" i="10" s="1"/>
  <c r="K78" i="10" s="1"/>
  <c r="L78" i="10" s="1"/>
  <c r="M78" i="10" s="1"/>
  <c r="N78" i="10" s="1"/>
  <c r="O78" i="10" s="1"/>
  <c r="C78" i="10"/>
  <c r="E77" i="10"/>
  <c r="F77" i="10" s="1"/>
  <c r="G77" i="10" s="1"/>
  <c r="H77" i="10" s="1"/>
  <c r="I77" i="10" s="1"/>
  <c r="J77" i="10" s="1"/>
  <c r="K77" i="10" s="1"/>
  <c r="L77" i="10" s="1"/>
  <c r="M77" i="10" s="1"/>
  <c r="N77" i="10" s="1"/>
  <c r="O77" i="10" s="1"/>
  <c r="E76" i="10"/>
  <c r="F76" i="10" s="1"/>
  <c r="G76" i="10" s="1"/>
  <c r="H76" i="10" s="1"/>
  <c r="I76" i="10" s="1"/>
  <c r="J76" i="10" s="1"/>
  <c r="K76" i="10" s="1"/>
  <c r="L76" i="10" s="1"/>
  <c r="M76" i="10" s="1"/>
  <c r="N76" i="10" s="1"/>
  <c r="O76" i="10" s="1"/>
  <c r="E75" i="10"/>
  <c r="F75" i="10" s="1"/>
  <c r="G75" i="10" s="1"/>
  <c r="H75" i="10" s="1"/>
  <c r="I75" i="10" s="1"/>
  <c r="J75" i="10" s="1"/>
  <c r="K75" i="10" s="1"/>
  <c r="L75" i="10" s="1"/>
  <c r="M75" i="10" s="1"/>
  <c r="N75" i="10" s="1"/>
  <c r="O75" i="10" s="1"/>
  <c r="G74" i="10"/>
  <c r="H74" i="10" s="1"/>
  <c r="I74" i="10" s="1"/>
  <c r="J74" i="10" s="1"/>
  <c r="K74" i="10" s="1"/>
  <c r="L74" i="10" s="1"/>
  <c r="M74" i="10" s="1"/>
  <c r="N74" i="10" s="1"/>
  <c r="O74" i="10" s="1"/>
  <c r="E73" i="10"/>
  <c r="F73" i="10" s="1"/>
  <c r="G73" i="10" s="1"/>
  <c r="H73" i="10" s="1"/>
  <c r="I73" i="10" s="1"/>
  <c r="J73" i="10" s="1"/>
  <c r="K73" i="10" s="1"/>
  <c r="L73" i="10" s="1"/>
  <c r="M73" i="10" s="1"/>
  <c r="N73" i="10" s="1"/>
  <c r="O73" i="10" s="1"/>
  <c r="E72" i="10"/>
  <c r="F72" i="10" s="1"/>
  <c r="G72" i="10" s="1"/>
  <c r="H72" i="10" s="1"/>
  <c r="I72" i="10" s="1"/>
  <c r="J72" i="10" s="1"/>
  <c r="K72" i="10" s="1"/>
  <c r="L72" i="10" s="1"/>
  <c r="M72" i="10" s="1"/>
  <c r="N72" i="10" s="1"/>
  <c r="O72" i="10" s="1"/>
  <c r="D69" i="10"/>
  <c r="D68" i="10"/>
  <c r="C67" i="10"/>
  <c r="D66" i="10"/>
  <c r="D65" i="10"/>
  <c r="C59" i="10"/>
  <c r="C333" i="9"/>
  <c r="C314" i="9" s="1"/>
  <c r="C304" i="9"/>
  <c r="C280" i="9"/>
  <c r="C222" i="9"/>
  <c r="C196" i="9"/>
  <c r="C185" i="9"/>
  <c r="C179" i="9"/>
  <c r="C169" i="9"/>
  <c r="C161" i="9"/>
  <c r="C151" i="9"/>
  <c r="C141" i="9"/>
  <c r="C131" i="9"/>
  <c r="C121" i="9"/>
  <c r="C111" i="9"/>
  <c r="C100" i="9"/>
  <c r="C90" i="9"/>
  <c r="C87" i="9"/>
  <c r="C79" i="9"/>
  <c r="C69" i="9"/>
  <c r="C59" i="9"/>
  <c r="C55" i="9"/>
  <c r="C46" i="9"/>
  <c r="C33" i="9"/>
  <c r="C28" i="9"/>
  <c r="C19" i="9"/>
  <c r="C9" i="9"/>
  <c r="C8" i="9" s="1"/>
  <c r="C59" i="8"/>
  <c r="D7" i="7"/>
  <c r="J67" i="4"/>
  <c r="K67" i="4" s="1"/>
  <c r="L67" i="4" s="1"/>
  <c r="M67" i="4" s="1"/>
  <c r="N67" i="4" s="1"/>
  <c r="O67" i="4" s="1"/>
  <c r="P67" i="4" s="1"/>
  <c r="Q67" i="4" s="1"/>
  <c r="R67" i="4" s="1"/>
  <c r="S67" i="4" s="1"/>
  <c r="T67" i="4" s="1"/>
  <c r="U67" i="4" s="1"/>
  <c r="C42" i="3"/>
  <c r="C33" i="3"/>
  <c r="C255" i="9" l="1"/>
  <c r="C6" i="8"/>
  <c r="C77" i="10"/>
  <c r="C195" i="9"/>
  <c r="D8" i="14"/>
  <c r="C6" i="3"/>
  <c r="E36" i="10"/>
  <c r="E35" i="10" s="1"/>
  <c r="E6" i="10" s="1"/>
  <c r="D35" i="10"/>
  <c r="C47" i="12"/>
  <c r="D15" i="10"/>
  <c r="C45" i="9"/>
  <c r="C110" i="9"/>
  <c r="C7" i="9" l="1"/>
  <c r="F36" i="10"/>
  <c r="F35" i="10"/>
  <c r="F6" i="10" s="1"/>
  <c r="C7" i="12"/>
  <c r="C76" i="10"/>
  <c r="D45" i="10"/>
  <c r="G36" i="10"/>
  <c r="G35" i="10" s="1"/>
  <c r="G6" i="10" s="1"/>
  <c r="C75" i="10" l="1"/>
  <c r="H36" i="10"/>
  <c r="C74" i="10" l="1"/>
  <c r="H35" i="10"/>
  <c r="I36" i="10"/>
  <c r="I35" i="10" s="1"/>
  <c r="I6" i="10" s="1"/>
  <c r="H6" i="10" l="1"/>
  <c r="C73" i="10"/>
  <c r="J36" i="10"/>
  <c r="J35" i="10" l="1"/>
  <c r="C72" i="10"/>
  <c r="K36" i="10"/>
  <c r="K35" i="10" s="1"/>
  <c r="K6" i="10" s="1"/>
  <c r="J6" i="10" l="1"/>
  <c r="C71" i="10"/>
  <c r="L36" i="10"/>
  <c r="L35" i="10" l="1"/>
  <c r="D71" i="10"/>
  <c r="D67" i="10" s="1"/>
  <c r="C6" i="10"/>
  <c r="M36" i="10"/>
  <c r="M35" i="10" s="1"/>
  <c r="M6" i="10" s="1"/>
  <c r="D6" i="10" l="1"/>
  <c r="L6" i="10"/>
  <c r="N36" i="10"/>
  <c r="N35" i="10" l="1"/>
  <c r="N6" i="10" s="1"/>
  <c r="O36" i="10"/>
  <c r="O35" i="10" s="1"/>
  <c r="O6" i="10" l="1"/>
</calcChain>
</file>

<file path=xl/sharedStrings.xml><?xml version="1.0" encoding="utf-8"?>
<sst xmlns="http://schemas.openxmlformats.org/spreadsheetml/2006/main" count="2404" uniqueCount="1212">
  <si>
    <t>Sistema de Agua Potable y Alcantarillado Municipal de Valle de Santiago</t>
  </si>
  <si>
    <t>Resumen por Fuente de Financiamiento</t>
  </si>
  <si>
    <t>En apego al Clasificador por Fuentes de Financiamiento, publicado en el Diario Oficial de la Federación el 02/01/2013 y reformado el 20/12/2016</t>
  </si>
  <si>
    <t>Fuente de Financiamiento</t>
  </si>
  <si>
    <t>Fondo de Inversión</t>
  </si>
  <si>
    <t>Presupuesto de 
Ingresos</t>
  </si>
  <si>
    <t>%</t>
  </si>
  <si>
    <t>TOTAL PRESUPUESTO DE INGRESOS</t>
  </si>
  <si>
    <t>1. NO ETIQUETADO</t>
  </si>
  <si>
    <t>14. Ingresos Propios</t>
  </si>
  <si>
    <t>11. Recursos Fiscales</t>
  </si>
  <si>
    <t>17. Otros Recursos de Libre Disposición</t>
  </si>
  <si>
    <t>Sistema de Agua Potable y Alcantarillado Municipal de Valle de Santiago, Gto.</t>
  </si>
  <si>
    <t>Resumen por Rubro</t>
  </si>
  <si>
    <t>En apego a la Norma para la Difusión a la Ciudadanía de la Ley de Ingresos y del Presupuesto de Egresos, publicado en el Diario Oficial de la Federación el 03/04/2013 y reformado el 11/06/2018</t>
  </si>
  <si>
    <t>Rubro</t>
  </si>
  <si>
    <t>Descripción</t>
  </si>
  <si>
    <t>Presupuesto de 
ingresos</t>
  </si>
  <si>
    <t>Total Presupuesto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</si>
  <si>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</si>
  <si>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</si>
  <si>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</si>
  <si>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</si>
  <si>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</si>
  <si>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</si>
  <si>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BIENES, PRESTACION DE SERVICIOS
Y OTROS INGRESOS</t>
  </si>
  <si>
    <t>PARTICIPACIONES, APORTACIONES, CONVENIOS, INCENTIVOS 
DERIVADOS DE LA COLABORACION FISCAL Y FONDOS DISTINTOS</t>
  </si>
  <si>
    <t>TRANSFERENCIAS, ASIGNACIONES, SUBSIDIOS Y 
SUBVENCIONES, Y PENSIONES Y JUBILACIONES</t>
  </si>
  <si>
    <t>0000</t>
  </si>
  <si>
    <t>INGRESOS DERIVADOS DE FINANCIAMIENTO</t>
  </si>
  <si>
    <t>Resumen por Rubro y Tipo</t>
  </si>
  <si>
    <t>CRI</t>
  </si>
  <si>
    <t>Tipo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</si>
  <si>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</si>
  <si>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</si>
  <si>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</si>
  <si>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</si>
  <si>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</si>
  <si>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</si>
  <si>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</si>
  <si>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</si>
  <si>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</si>
  <si>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</si>
  <si>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Vigente, Causadas en Ejercicios Fiscales Anteriores Pendientes de Liquidaciòn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</si>
  <si>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</si>
  <si>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</si>
  <si>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</si>
  <si>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</si>
  <si>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</si>
  <si>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Aoortaciones de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</si>
  <si>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</si>
  <si>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</si>
  <si>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</si>
  <si>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</si>
  <si>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 ,goce, Aprovechacmiento o Explotación de Bienes de Dominio Público</t>
  </si>
  <si>
    <t>Derechos a los hidrocarburos (Derogado)</t>
  </si>
  <si>
    <t xml:space="preserve">Derechos por Prestación de Servicios </t>
  </si>
  <si>
    <t>Otros Derechos</t>
  </si>
  <si>
    <t>accesiruis de Derechos</t>
  </si>
  <si>
    <t>Derechos no Comprendidos en la Ley de Ingresos Vigente, Causados en Ejercicios fiscales Anteriores Pendientes de liquidación o Pago</t>
  </si>
  <si>
    <t>Productos</t>
  </si>
  <si>
    <t>Productos de capital (Derogado)</t>
  </si>
  <si>
    <t>Derechos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</si>
  <si>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</si>
  <si>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</si>
  <si>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</si>
  <si>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</si>
  <si>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</si>
  <si>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</si>
  <si>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</si>
  <si>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</si>
  <si>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</si>
  <si>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No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</si>
  <si>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</si>
  <si>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Veta de Bienes y Prestación de Servicios de Fideicomisos Financieros Públicos con Participación Estatal Mayoritaria</t>
  </si>
  <si>
    <t>Ingresos por Veta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</si>
  <si>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</si>
  <si>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</si>
  <si>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</si>
  <si>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</si>
  <si>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</si>
  <si>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</si>
  <si>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</si>
  <si>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Subvenciones, Pensiones y Jubilaciones</t>
  </si>
  <si>
    <t>Transferencias y Asignaciones</t>
  </si>
  <si>
    <t>Pensiones y Jubilaciones</t>
  </si>
  <si>
    <t>Ingresos derivados de Financiamiento</t>
  </si>
  <si>
    <t>01</t>
  </si>
  <si>
    <t>Endeudamiento Interno</t>
  </si>
  <si>
    <t>02</t>
  </si>
  <si>
    <t>Endeudamiento Externo</t>
  </si>
  <si>
    <t>03</t>
  </si>
  <si>
    <t>Fiananciamiento Interno</t>
  </si>
  <si>
    <t>08</t>
  </si>
  <si>
    <t>Aplicación de Remanentes</t>
  </si>
  <si>
    <t>(Calendarizado)</t>
  </si>
  <si>
    <t>Presupuesto de Ingresos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</si>
  <si>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</si>
  <si>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</si>
  <si>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</si>
  <si>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</si>
  <si>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</si>
  <si>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</si>
  <si>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</si>
  <si>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</si>
  <si>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</si>
  <si>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</si>
  <si>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</si>
  <si>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</si>
  <si>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Accesorios de Cuotas y Aportaciones de Seguridad Social</t>
  </si>
  <si>
    <t>Derechos por el Uso ,goce, Aprovechacmiento o
Explotación de Bienes de Dominio Público</t>
  </si>
  <si>
    <t>Accesorios de Derechos</t>
  </si>
  <si>
    <t>Derechos no Comprendidos en la Ley de Ingresos Vigente,
Causados en Ejercicios fiscales Anteriores Pendientes de
 liquidación o Pago</t>
  </si>
  <si>
    <t>Derechos no Comprendidos en la Ley de Ingresos Vigente, 
Causados en Ejercicios fiscales Anteriores Pendientes de 
liquidación o Pago</t>
  </si>
  <si>
    <t>Ingresos por Venta de Bienes, Prestación de 
Servicios y Otros Ingresos</t>
  </si>
  <si>
    <t>Ingresos por Venta de Bienes y Prestación de Servicios
 de Instituciones Públicas de Seguridad Social</t>
  </si>
  <si>
    <t>Ingresos por Venta de Bienes y Prestación de
Servicios de Empresas Productivas del Estado</t>
  </si>
  <si>
    <t>Ingresos por Venta de Bienes y Prestación
de Servicios de Entidades Paraestatales y Fideicomisos 
No Empresariales y No Financieros</t>
  </si>
  <si>
    <t>Ingresos por Venta de Bienes y Prestación de Servicios
de Entidades Paraestatales Empresariales No Financieras 
Con Participación Estatal Mayoritaria</t>
  </si>
  <si>
    <t>Ingresos por Venta de Bienes y Prestación de Servicios 
de Entidades Paraestatales Empresariales No Financieras
Monetarias con Participación Estatal Mayoritaria</t>
  </si>
  <si>
    <t>Ingresos por Venta de Bienes y Prestación de Servicios 
de Entidades Paraestatales Empresariales Financieras 
No Monetarias con Participación Estatal Mayoritaria</t>
  </si>
  <si>
    <t>Ingresos por Veta de Bienes y Prestación de Servicios 
de Fideicomisos Financieros Públicos con Participación 
Estatal Mayoritaria</t>
  </si>
  <si>
    <t>Ingresos por Veta de Bienes y Prestación de Servicios
de los Poderes Legislativo y Judicial, 
y de los Órganos Autónomos</t>
  </si>
  <si>
    <t>Participaciones, Aportaciones, Convenios,
Incentivos Derivados de la Colaboración Fiscal
y fondos Distintos de Aportaciones</t>
  </si>
  <si>
    <t>Transferencias, Asignaciones, Subsidios 
y Subvenciones, Pensiones y Jubilaciones</t>
  </si>
  <si>
    <t>Ingresos Derivados de Financiamiento</t>
  </si>
  <si>
    <t>Detallado</t>
  </si>
  <si>
    <t>FF</t>
  </si>
  <si>
    <t>CE</t>
  </si>
  <si>
    <t>Servicios relacionados con el agua potable</t>
  </si>
  <si>
    <t>Agua potable Doméstica</t>
  </si>
  <si>
    <t>Agua potable Comercial</t>
  </si>
  <si>
    <t>Agua potable Industrial</t>
  </si>
  <si>
    <t>Agua potable Mixta</t>
  </si>
  <si>
    <t>Alcantarillado Doméstica</t>
  </si>
  <si>
    <t>Alcantarillado Comercial</t>
  </si>
  <si>
    <t>Alcantarillado Industrial</t>
  </si>
  <si>
    <t>Alcantarillado Mixta</t>
  </si>
  <si>
    <t>Tratamiento agua residual Doméstica</t>
  </si>
  <si>
    <t>Tratamiento agua residual Comercial</t>
  </si>
  <si>
    <t>Tratamiento agua residual Industrial</t>
  </si>
  <si>
    <t>Tratamiento agua residual Mixta</t>
  </si>
  <si>
    <t>Contratos agua potable</t>
  </si>
  <si>
    <t>Duplicados</t>
  </si>
  <si>
    <t>Constancias</t>
  </si>
  <si>
    <t>Cambio de titular</t>
  </si>
  <si>
    <t>Suspension Voluntaria</t>
  </si>
  <si>
    <t>Reactivación</t>
  </si>
  <si>
    <t>Dezasolve doméstico</t>
  </si>
  <si>
    <t>Reconexión</t>
  </si>
  <si>
    <t>Agua p/pipas</t>
  </si>
  <si>
    <t>Transporte de agua</t>
  </si>
  <si>
    <t>Desazolve no doméstico</t>
  </si>
  <si>
    <t>Incorporacion individual</t>
  </si>
  <si>
    <t>Iincorporacion comercial</t>
  </si>
  <si>
    <t>Incorporacion a red</t>
  </si>
  <si>
    <t>Inspeccion general</t>
  </si>
  <si>
    <t>Multas</t>
  </si>
  <si>
    <t>Recargos</t>
  </si>
  <si>
    <t>Medidores de agua potable</t>
  </si>
  <si>
    <t xml:space="preserve">Materiales e instalación </t>
  </si>
  <si>
    <t>Otros bienes</t>
  </si>
  <si>
    <t>Otros Servicios</t>
  </si>
  <si>
    <t>Agua Potable Servicios Públicos</t>
  </si>
  <si>
    <t>Carta de factibilidad</t>
  </si>
  <si>
    <t>Recepcion de aguas residuales descargadas en PTAR</t>
  </si>
  <si>
    <t>Ramal de toma de agua potable</t>
  </si>
  <si>
    <t>Rendimientos bancarios</t>
  </si>
  <si>
    <t>Presupuesto
de egresos</t>
  </si>
  <si>
    <t>TOTAL PRESUPUESTO DE EGRESOS</t>
  </si>
  <si>
    <t>Resumen por Capítulo de Gasto</t>
  </si>
  <si>
    <t>En apego a la Norma para la Difusión a la Ciudadanía de la Ley de Ingresos y del Presupuesto de Egresos, publicado</t>
  </si>
  <si>
    <t>en el Diario Oficial de la Federación el 03/04/2013 y reformado el 11/06/2018</t>
  </si>
  <si>
    <t>Presupuesto de Egresos</t>
  </si>
  <si>
    <t>Total Presupuesto de Egresos</t>
  </si>
  <si>
    <t>SERVICIOS PERSONALES</t>
  </si>
  <si>
    <t>MATERIALES Y SUMINISTROS</t>
  </si>
  <si>
    <t>TRANSFERENCIAS, ASIGNACIONES, 
SUBSIDIOS Y OTRAS AYUDAS</t>
  </si>
  <si>
    <t>BIENES MUEBLES, INMUEBLES E INTANGIBLES</t>
  </si>
  <si>
    <t>INVERSION PUBLICA</t>
  </si>
  <si>
    <t>INVERSIONES FINANCIERAS Y OTRAS
 PROVISIONES</t>
  </si>
  <si>
    <t xml:space="preserve">PARTICIPACIONES Y APORTACIONES </t>
  </si>
  <si>
    <t>DEUDA PUBLICA</t>
  </si>
  <si>
    <t>Clasificador por Objeto del Gasto (Segundo Nivel: Concepto)</t>
  </si>
  <si>
    <t>En apego a la Norma para Armonizar la Presentación de la Información Adicional del Proyecto del Presupuesto de Egresos, publicado en el Diario Oficial de la federación el 03/04/2013 y reformado el 23/12/2015</t>
  </si>
  <si>
    <t>COG</t>
  </si>
  <si>
    <t>Capítulo, Concepto</t>
  </si>
  <si>
    <t>Remuneraciones al personal de carácter permanente</t>
  </si>
  <si>
    <t>Remuneraciones al personal de carácter transitorio</t>
  </si>
  <si>
    <t>Remuneraciones adicionales y especiales</t>
  </si>
  <si>
    <t xml:space="preserve">Seguridad Social 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</si>
  <si>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</si>
  <si>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</si>
  <si>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</si>
  <si>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</si>
  <si>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</si>
  <si>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Materiales primas y materiales de produccion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</si>
  <si>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</si>
  <si>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</si>
  <si>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</si>
  <si>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</si>
  <si>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la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</si>
  <si>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</si>
  <si>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</si>
  <si>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</si>
  <si>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</si>
  <si>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</si>
  <si>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</si>
  <si>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conservacion</t>
  </si>
  <si>
    <t>Servicios de comunicación social y publicidad</t>
  </si>
  <si>
    <t>Servicios de traslado y viáticos</t>
  </si>
  <si>
    <t>Servicios oficiales</t>
  </si>
  <si>
    <t>Otros servicios generales</t>
  </si>
  <si>
    <t>TRASNSFERENCIAS, ASIGNACIONES, SUBSIDIOS Y OTRAS AYUDAS</t>
  </si>
  <si>
    <t>4100</t>
  </si>
  <si>
    <t>Transferencias internas y asignaciones al sector público</t>
  </si>
  <si>
    <t>4200</t>
  </si>
  <si>
    <t>Transferencias al resto del sector público</t>
  </si>
  <si>
    <t>4300</t>
  </si>
  <si>
    <t>Subsidios y convenciones</t>
  </si>
  <si>
    <t>4400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</si>
  <si>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</si>
  <si>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</si>
  <si>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</si>
  <si>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</si>
  <si>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</si>
  <si>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</si>
  <si>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</si>
  <si>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</si>
  <si>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</si>
  <si>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</si>
  <si>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</si>
  <si>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</si>
  <si>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</si>
  <si>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</si>
  <si>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</si>
  <si>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</si>
  <si>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</si>
  <si>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</si>
  <si>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</si>
  <si>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</si>
  <si>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</si>
  <si>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</si>
  <si>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</si>
  <si>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</si>
  <si>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</si>
  <si>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</si>
  <si>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</si>
  <si>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</si>
  <si>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DEUDA PÚBLICA</t>
  </si>
  <si>
    <t>Amortización de la deuda pública</t>
  </si>
  <si>
    <t>Intereses dela deuda pública</t>
  </si>
  <si>
    <t>Comisiones de la deuda pública</t>
  </si>
  <si>
    <t>Gastos de la deuda pública</t>
  </si>
  <si>
    <t>Costo por coberturas</t>
  </si>
  <si>
    <t>Apoyos financieros</t>
  </si>
  <si>
    <t>Adeudos de ejrcicios fiscales anteriores (ADEFAS)</t>
  </si>
  <si>
    <t>Clasificador por Objeto del Gasto (Tercer Nivel: Concepto)</t>
  </si>
  <si>
    <t>En apego a la Norma para Armonizar la Presentación de la Información Adicional del Proyecto del Presupuesto de</t>
  </si>
  <si>
    <t>Egresos publicado en el Diario Oficial de la Federación el 03/04/2013 y reformado el 23/12/2015</t>
  </si>
  <si>
    <t>REMUNERACIONES AL PERSONAL DE CARÁCTER PERMANENTE</t>
  </si>
  <si>
    <t>Dietas</t>
  </si>
  <si>
    <t>Haberes</t>
  </si>
  <si>
    <t>Sueldos base al personal permanente</t>
  </si>
  <si>
    <t>Remuneraciones por adscripción laboral en el extranjero</t>
  </si>
  <si>
    <t>REMUNERACIONES AL PERSONAL DE CARÁCTER TRANSITORIO</t>
  </si>
  <si>
    <t>Hororarios asimilables a salarios</t>
  </si>
  <si>
    <t>Sueldos base al personal eventual</t>
  </si>
  <si>
    <t>Retribuciones por servicios de carácter social</t>
  </si>
  <si>
    <t>Retribuciones a los trabajadores y de los patrones en la Junta de Conciliación y Arbitraje</t>
  </si>
  <si>
    <t>REMUNERACIONES ADICIONALES Y ESPECIALES</t>
  </si>
  <si>
    <t>Primas por años de servicios efectivos prestados</t>
  </si>
  <si>
    <t>Primas de vacaciones, dominical y gratificación de fin de año</t>
  </si>
  <si>
    <t>Horas extraordinarias</t>
  </si>
  <si>
    <t>Compensaciones</t>
  </si>
  <si>
    <t>Sobrehaberes</t>
  </si>
  <si>
    <t>Asignaciones de técnico, de mando, por comisión, de vuelo y de técnico especial</t>
  </si>
  <si>
    <t>Honorarios especiales</t>
  </si>
  <si>
    <t>Participaciones por vigilancia en el cumplimiento de las leyes y custodia de valores</t>
  </si>
  <si>
    <t>SEGURO SOCIAL</t>
  </si>
  <si>
    <t>Aportaciones de seguridad social</t>
  </si>
  <si>
    <t>Aportaciones a fondos de vivienda</t>
  </si>
  <si>
    <t>Aportaciones a sistema para el retiro</t>
  </si>
  <si>
    <t>Aportaciones para seguros</t>
  </si>
  <si>
    <t>OTRAS PRESTACIONES SOCIALES Y ECONÓMICAS</t>
  </si>
  <si>
    <t>Cuotas para el fondo de ahorro y fondo de trabajo</t>
  </si>
  <si>
    <t>Indemnizaciones</t>
  </si>
  <si>
    <t>Prestaciones y haberes de retiro</t>
  </si>
  <si>
    <t>Prestaciones contractuales</t>
  </si>
  <si>
    <t>Apoyo a la capacitación de los servidores públicos</t>
  </si>
  <si>
    <t>PREVISIONES</t>
  </si>
  <si>
    <t>Previsiones de carácter laboral, económica y de seguridad social</t>
  </si>
  <si>
    <t>PAGO DE ESTÍMULOS A SERVIDORES PÚBLICOS</t>
  </si>
  <si>
    <t>Estímulos</t>
  </si>
  <si>
    <t>Recompensas</t>
  </si>
  <si>
    <t>MATERIALES DE ADMINISTRACIÓN, EMISIÓN DE DOCUMENTOS Y ARTÍCULOS OFICIALES</t>
  </si>
  <si>
    <t>Materiales, útiles y equipos menores de oficina</t>
  </si>
  <si>
    <t>Materiales y útiles de impresión y reproducción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</si>
  <si>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</si>
  <si>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</si>
  <si>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</si>
  <si>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</si>
  <si>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</si>
  <si>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</si>
  <si>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ALIMENTOS Y UTENSILIOS</t>
  </si>
  <si>
    <t>Productos alimenticios para personas</t>
  </si>
  <si>
    <t>Productos alimenticios para animales</t>
  </si>
  <si>
    <t>Utensilios para el servicio de alimentación</t>
  </si>
  <si>
    <t>MATERIALES PRIMAS Y MATERIALES DE PRODUCCION Y COMERCIALIZACIÓN</t>
  </si>
  <si>
    <t>Productos alimenticios, agropecuarios y forestales adquiridos como materia prima</t>
  </si>
  <si>
    <t>Insumos textiles adquiridos como materia prima</t>
  </si>
  <si>
    <t>Productos d epapel, cartón e impresos adquiridos como materia prima</t>
  </si>
  <si>
    <t>Combustibles, lubricantes , aditivos, carbón y sus derivados adquiridos como materia prima</t>
  </si>
  <si>
    <t>Productos químicos, farmacéuticos y de laboratorio adquiridos como materia prima</t>
  </si>
  <si>
    <t>Productos metálcos y a base de mineraes no metálicos adquiridos como materia prima</t>
  </si>
  <si>
    <t>Productos de cuero, piel, plástico y hule adquiridos como materia prima</t>
  </si>
  <si>
    <t>Mercancías adquiridas para su comercialización</t>
  </si>
  <si>
    <t>Otros productos adquiridos como materia prima</t>
  </si>
  <si>
    <t>MATERIALES Y ARTÍCULOS DE CONSTRUCCIÓN Y DE REPARACIÓN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</si>
  <si>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</si>
  <si>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</si>
  <si>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</si>
  <si>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</si>
  <si>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</si>
  <si>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</si>
  <si>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matálicos para la contrucción</t>
  </si>
  <si>
    <t>Materiales complementarios</t>
  </si>
  <si>
    <t>Otros materiales y artículos de contrucción y reparación</t>
  </si>
  <si>
    <t>PRODUCTOS QUÍMICOS, FARMACÉUTICOS Y DE LABORATORIO</t>
  </si>
  <si>
    <t>Productos químicos básicos</t>
  </si>
  <si>
    <t>Fertilizantes, pesticidas,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</si>
  <si>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</si>
  <si>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</si>
  <si>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</si>
  <si>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</si>
  <si>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químicos</t>
  </si>
  <si>
    <t>COMBUSTIBLES, LUBRICANTES Y ADITIVOS</t>
  </si>
  <si>
    <t>Carbón y sus derivados</t>
  </si>
  <si>
    <t>VESTUARIO, BLANCOS, PRENDAS DE PROTECCIÓN Y ARTÍCULOS DEPORTIVOS</t>
  </si>
  <si>
    <t>Vestuarios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</si>
  <si>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</si>
  <si>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</si>
  <si>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</si>
  <si>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</si>
  <si>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MATERIALES Y SUMINISTROS PARA LA SEGURIDAD</t>
  </si>
  <si>
    <t>Sustancias y materiales explosivos</t>
  </si>
  <si>
    <t>Materiales de seguridad pública</t>
  </si>
  <si>
    <t>Prendas de protección para seguridad pública y nacional</t>
  </si>
  <si>
    <t>HERRAMIENTAS, REFACCIONES Y ACCESORIOS MENORES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</si>
  <si>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</si>
  <si>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</si>
  <si>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</si>
  <si>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</si>
  <si>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</si>
  <si>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</si>
  <si>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equipo de defensa y seguridad</t>
  </si>
  <si>
    <t>Refacciones y accesorios menores de maquinaria y otros equipos</t>
  </si>
  <si>
    <t>Refacciones y accesorios menores otros bienes muebles</t>
  </si>
  <si>
    <t>SERVICIOS BÁSICOS</t>
  </si>
  <si>
    <t>Energía eléctrica</t>
  </si>
  <si>
    <t>Gas</t>
  </si>
  <si>
    <t>Agua</t>
  </si>
  <si>
    <t>Telefonía tradicional</t>
  </si>
  <si>
    <t>Telefonía celular</t>
  </si>
  <si>
    <t>Servicios de telecomunicaciones y satélites</t>
  </si>
  <si>
    <t>Servicios de acceso de internet, redes y procesamiento de información</t>
  </si>
  <si>
    <t>Servicios postales y telégrafos</t>
  </si>
  <si>
    <t>Servicios integrales y otros servicios</t>
  </si>
  <si>
    <t>SERVICIOS DE ARRENDAMIENTO</t>
  </si>
  <si>
    <t>Arrendamiento de terrenos</t>
  </si>
  <si>
    <t>Arrendamiento de edificios</t>
  </si>
  <si>
    <t>Arrendamiento de mobiliario y equipo de administración, educacional y recreativo</t>
  </si>
  <si>
    <t>Arrendamiento de equipo e instrumental médico y de laboratorio</t>
  </si>
  <si>
    <t>Arrendamiento de equipo de transporte</t>
  </si>
  <si>
    <t>Arrendamiento de maquinaria, otros equipos y herramientas</t>
  </si>
  <si>
    <t>Arrendamiento de activos intangibles</t>
  </si>
  <si>
    <t>Arrendamiento financiero</t>
  </si>
  <si>
    <t>Otros arrendamientos</t>
  </si>
  <si>
    <t>SERVICIOS PROFESIONALES, CIENTÍFICOS, TÉCNICOS Y OTROS SERVICIOS</t>
  </si>
  <si>
    <t>Servicios legales, de contabilidad, auditoría y relacionados</t>
  </si>
  <si>
    <t>Servicios de diseño, arquitectura, ingeniería y actividades relacionadas</t>
  </si>
  <si>
    <t>Servicios de consultoría administrativa, procesos, técnica y en tecnologías de la información</t>
  </si>
  <si>
    <t>Servicios de capacitación</t>
  </si>
  <si>
    <t>Servicios de investigación científica y desarrollo</t>
  </si>
  <si>
    <t>Servicios de apoyo administrativo, traducción, fotocopiado e impresión</t>
  </si>
  <si>
    <t xml:space="preserve">Servicios de protección y seguridad </t>
  </si>
  <si>
    <t>Servicios de vigilancia</t>
  </si>
  <si>
    <t>Servicios profesionales, científicos, y técnicos integrales</t>
  </si>
  <si>
    <t>SERVICIOS FINANCIEROS, BANCARIOS Y COMERCIALES</t>
  </si>
  <si>
    <t>Servicios financieros y bancarios</t>
  </si>
  <si>
    <t>Servicios de cobranza, investigación crediticia y similar</t>
  </si>
  <si>
    <t>Servicios de recaudación, traslado y custodia de valores</t>
  </si>
  <si>
    <t>Seguros de responsabilidad patrimonial y fianzas</t>
  </si>
  <si>
    <t>Seguro de bienes patrimoniales</t>
  </si>
  <si>
    <t>Alamacenaje, envase y embalaje</t>
  </si>
  <si>
    <t>Fletes y maniobras</t>
  </si>
  <si>
    <t>Comisiones por ventas</t>
  </si>
  <si>
    <t>Servicios financieros, bancarios y comerciales integrales</t>
  </si>
  <si>
    <t>SERVICIOS DE INSTALACIÓN, REPARACIÓN, MANTENIMIENTO Y CONSERVACION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</si>
  <si>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</si>
  <si>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</si>
  <si>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tecnologías de la información</t>
  </si>
  <si>
    <t>Instalación , reparación y mantenimiento de equipo e instrumental médico y de laboratorio</t>
  </si>
  <si>
    <t>Reparación y mantenimiento de equipo de transporte</t>
  </si>
  <si>
    <t>Reparación y mantenimiento de equipo de defensa y seguridad</t>
  </si>
  <si>
    <t>Instalación , reparación y mantenimiento de maquinaria, otros equipos y herramienta</t>
  </si>
  <si>
    <t>Servicios de limpieza y manejo de desechos</t>
  </si>
  <si>
    <t>Servicios de jardinería y fumigación</t>
  </si>
  <si>
    <t>SERVICIOS DE COMUNICACIÓN SOCIAL Y PUBLICIDAD</t>
  </si>
  <si>
    <t>Difusión por radio, televisión y otros medios de mensajes sobre programas y actividades gubernamentales</t>
  </si>
  <si>
    <t>Difusión por radio, televisión y otros medios de mensajes comerciales para promover la venta de bienes y servicios</t>
  </si>
  <si>
    <t>Servicios de creatividad, reproducción de publicidad, excepto Internet</t>
  </si>
  <si>
    <t>Servicios de revelado de fotografías</t>
  </si>
  <si>
    <t>Servicios de la industria fílmica, del sonido y del video</t>
  </si>
  <si>
    <t>Servicios de creación y dfusión de contenido exclusivamente a través de internet</t>
  </si>
  <si>
    <t>Otros servicios de información</t>
  </si>
  <si>
    <t>SERVICIOS DE TRASLADO Y VIÁTICOS</t>
  </si>
  <si>
    <t>Pasajes aéreos</t>
  </si>
  <si>
    <t>Pasajes terrestres</t>
  </si>
  <si>
    <t>Pasajes marítimos, lacustres y fluviales</t>
  </si>
  <si>
    <t>Autotransporte</t>
  </si>
  <si>
    <t>Viáticos en el país</t>
  </si>
  <si>
    <t>Viáticos en el extranjero</t>
  </si>
  <si>
    <t>Gastos de instalación y traslado de menaje</t>
  </si>
  <si>
    <t>Servicios integrales de traslado y viáticos</t>
  </si>
  <si>
    <t>Otros servicios de traslado y hospedaje</t>
  </si>
  <si>
    <t>SERVICIOS OFICIALES</t>
  </si>
  <si>
    <t>Gastos de ceremonial</t>
  </si>
  <si>
    <t>Gastos de orden social y cultural</t>
  </si>
  <si>
    <t>Congresos y convenciones</t>
  </si>
  <si>
    <t>Exposiciones</t>
  </si>
  <si>
    <t>Gastos de representación</t>
  </si>
  <si>
    <t>OTROS SERVICIOS GENERALES</t>
  </si>
  <si>
    <t>Servicios funerarios y de cementerios</t>
  </si>
  <si>
    <t>Impuestos y derechos</t>
  </si>
  <si>
    <t>Impuestos y derechos de importación</t>
  </si>
  <si>
    <t>Sentencias y resoluciones por autoridad competente</t>
  </si>
  <si>
    <t>Penas, multas, accesorios y actualizaciones</t>
  </si>
  <si>
    <t>Otros gastos por responsabilidades</t>
  </si>
  <si>
    <t>Utilidades</t>
  </si>
  <si>
    <t>Impuestos sobre nóminas y otros que se deriven de una relación laboral</t>
  </si>
  <si>
    <t>TRANSFERENCIAS INTERNAS Y ASIGNACIONES AL SECTOR PÚBLICO</t>
  </si>
  <si>
    <t>4110</t>
  </si>
  <si>
    <t>Asignaciones presupuestarias al Poder Ejecutivo</t>
  </si>
  <si>
    <t>4120</t>
  </si>
  <si>
    <t>Asignaciones presupuestarias al Poder Legislativo</t>
  </si>
  <si>
    <t>4130</t>
  </si>
  <si>
    <t>Asignaciones presupuestarias al Poder Judicial</t>
  </si>
  <si>
    <t>4140</t>
  </si>
  <si>
    <t>Asignaciones presupuestarias a Órganos Autónomos</t>
  </si>
  <si>
    <t>4150</t>
  </si>
  <si>
    <t>Transferencias Internas otorgadas a entidades paraestatales no empresariales y no financieras</t>
  </si>
  <si>
    <t>4160</t>
  </si>
  <si>
    <t>Transferencias Internas otorgadas a entidades paraestatales empresariales y no financieras</t>
  </si>
  <si>
    <t>4170</t>
  </si>
  <si>
    <t>Transferencias Internas otorgadas a fideicomisos públicos empresariales y no financieros</t>
  </si>
  <si>
    <t>4180</t>
  </si>
  <si>
    <t>Transferenica Internas otorgadas a instituciones paraestatales públicas financieras</t>
  </si>
  <si>
    <t>4190</t>
  </si>
  <si>
    <t>Transferencias Internas otrorgadas a fideicomisos públicos financieros</t>
  </si>
  <si>
    <t>TRANSFERENCIAS AL RESTO DEL SECTOR PÚBLICO</t>
  </si>
  <si>
    <t>4210</t>
  </si>
  <si>
    <t>Transferencias otorgadas a entidades paraestatales no empresariales y no financieras</t>
  </si>
  <si>
    <t>4220</t>
  </si>
  <si>
    <t>Transferencias otorgadas a entidades paraestatales empresariales y no financieras</t>
  </si>
  <si>
    <t>4230</t>
  </si>
  <si>
    <t>Transferencias otorgadas para instituciones paraestatales públicas financieras</t>
  </si>
  <si>
    <t>4240</t>
  </si>
  <si>
    <t>Transferencias otrorgadas a entidades federarivas y municipios</t>
  </si>
  <si>
    <t>4250</t>
  </si>
  <si>
    <t>Transferencias a fideicomisos de entidades federarivas y municipios</t>
  </si>
  <si>
    <t>SUBSIDIOS Y SUBVENCIONES</t>
  </si>
  <si>
    <t>4310</t>
  </si>
  <si>
    <t>Subsidios a la producción</t>
  </si>
  <si>
    <t>4320</t>
  </si>
  <si>
    <t>Subsidios a la distribución</t>
  </si>
  <si>
    <t>4330</t>
  </si>
  <si>
    <t>Subsidios a la inversión</t>
  </si>
  <si>
    <t>4340</t>
  </si>
  <si>
    <t>Subsidios a la prestación de servicios públicos</t>
  </si>
  <si>
    <t>4350</t>
  </si>
  <si>
    <t>Subsidios para cubrir diferenciales de tasas de interés</t>
  </si>
  <si>
    <t>4360</t>
  </si>
  <si>
    <t>Subsidios a la vivienda</t>
  </si>
  <si>
    <t>4370</t>
  </si>
  <si>
    <t>Subvenciones al consumo</t>
  </si>
  <si>
    <t>4380</t>
  </si>
  <si>
    <t>Subsidios a entidades federativas y municipios</t>
  </si>
  <si>
    <t>4390</t>
  </si>
  <si>
    <t>Otros subridios</t>
  </si>
  <si>
    <t>AYUDAS SOCIALES</t>
  </si>
  <si>
    <t>4410</t>
  </si>
  <si>
    <t>Ayudas sociales a personas</t>
  </si>
  <si>
    <t>4420</t>
  </si>
  <si>
    <t>Becas y otras ayudas para programas de capacitación</t>
  </si>
  <si>
    <t>4430</t>
  </si>
  <si>
    <t>Ayudas sociales a instituciones de enseñanza</t>
  </si>
  <si>
    <t>4440</t>
  </si>
  <si>
    <t>Ayudas sociales a actovodades científicas o académicas</t>
  </si>
  <si>
    <t>4450</t>
  </si>
  <si>
    <t>Ayudas sociales a instituciones sin fines de lucro</t>
  </si>
  <si>
    <t>4460</t>
  </si>
  <si>
    <t>Ayudas sociales a cooperativas</t>
  </si>
  <si>
    <t>4470</t>
  </si>
  <si>
    <t>Ayudas sociales a entidades de interés público</t>
  </si>
  <si>
    <t>4480</t>
  </si>
  <si>
    <t>Ayudas sociales por desastres naturales y otros siniestros</t>
  </si>
  <si>
    <t>PENSIONES Y JUBILACIONES</t>
  </si>
  <si>
    <t>Pensiones</t>
  </si>
  <si>
    <t>Jubilaciones</t>
  </si>
  <si>
    <t>Otras pensiones y Jubilaciones</t>
  </si>
  <si>
    <t>TRANSFERENCIAS A FIDEICOMISOS, MANDATOS Y OTROS ANÁLOGOS</t>
  </si>
  <si>
    <t>Transferencias a fideicomisos del Poder Ejecutivo</t>
  </si>
  <si>
    <t>Transferencias a fideicomisos del Poder Lejislativo</t>
  </si>
  <si>
    <t>Transferencias a fideicomisos del Poder Judicial</t>
  </si>
  <si>
    <t>Transferencias a fideicomisos públicos de entidades paraestatales no empresariales y no financieras</t>
  </si>
  <si>
    <t>Transferencias a fideicomisos públicos de entidades paraestatales empresariales y no financieras</t>
  </si>
  <si>
    <t>Transferencias a fideicomisos de instituciones públicas financieras</t>
  </si>
  <si>
    <t>Otras transferencias a fideicomisos</t>
  </si>
  <si>
    <t>TRANSFERENCIAS A LA SEGURIDAD SOCIAL</t>
  </si>
  <si>
    <t>Transferencias por obligación de ley</t>
  </si>
  <si>
    <t>DONATIVOS</t>
  </si>
  <si>
    <t>Donativos a instituciones sin fines de lucro</t>
  </si>
  <si>
    <t>Donativos a entidades federativas</t>
  </si>
  <si>
    <t>Donativos a fideicomisos privados</t>
  </si>
  <si>
    <t>Donativos a fideicomisos estatales</t>
  </si>
  <si>
    <t>Donativos internacionales</t>
  </si>
  <si>
    <t>TRASFERENCIAS AL EXTERIOR</t>
  </si>
  <si>
    <t>Transferencias para gobiernos extranjeros</t>
  </si>
  <si>
    <t>Transferencias para organismos internacionales</t>
  </si>
  <si>
    <t>Transferencias para el sector privado externo</t>
  </si>
  <si>
    <t>MOBILIARIO Y EQUIPO DE ADMINISTRACION</t>
  </si>
  <si>
    <t xml:space="preserve">Muebles de oficina y estantería </t>
  </si>
  <si>
    <t>Muebles, excepto de oficina y estantería</t>
  </si>
  <si>
    <t>Bienes artísticos, culturales y cintíficos</t>
  </si>
  <si>
    <t>Objetos de valor</t>
  </si>
  <si>
    <t>Equipo de cómputo y de tecnología de la información</t>
  </si>
  <si>
    <t>Otros mobiliarios y equipos de administración</t>
  </si>
  <si>
    <t>MOBILIARIO Y EQUIPO EDUCACIONAL Y RECREATIVO</t>
  </si>
  <si>
    <t>Equipos y aparatos audiovisuales</t>
  </si>
  <si>
    <t>Aparatos deportivos</t>
  </si>
  <si>
    <t>Cámaras fotográficas y de video</t>
  </si>
  <si>
    <t>Otro mobiliario y equipo educacional y recreativo</t>
  </si>
  <si>
    <t>EQUIPO E INSTRUMENTAL MEDICO Y DE LABORATORIO</t>
  </si>
  <si>
    <t>Equipo médico y de laboratorio</t>
  </si>
  <si>
    <t>Instrumental médico y de laboratorio</t>
  </si>
  <si>
    <t>VEHICULOS Y EQUIPO DE TRANSPORTE</t>
  </si>
  <si>
    <t>Vehiculos y equipo de transporte</t>
  </si>
  <si>
    <t>Carrocerías y remolques</t>
  </si>
  <si>
    <t>Equipo aeroespacial</t>
  </si>
  <si>
    <t>Equipo ferroviario</t>
  </si>
  <si>
    <t>Embarcaciones</t>
  </si>
  <si>
    <t>Otros equipos de transporte</t>
  </si>
  <si>
    <t>EQUIPO DE DEFENSA Y SEGURIDAD</t>
  </si>
  <si>
    <t>MAQUINARIA, OTROS EQUIPOS Y HERRAMIENTAS</t>
  </si>
  <si>
    <t>Maquinaria y equipo agropecuario</t>
  </si>
  <si>
    <t>Maquinaria y equipo industrial</t>
  </si>
  <si>
    <t>Maquinaria y equipo de construccion</t>
  </si>
  <si>
    <t>Sistema de aire acondicionado, calefacción y de refrigeración industrial y comercial</t>
  </si>
  <si>
    <t>Equipo de comunicación y telecomunicación</t>
  </si>
  <si>
    <t>Equipos de generación eléctrica, aparatos y accesorios eléctricos</t>
  </si>
  <si>
    <t>Herramientas y maquinarias-herramienta</t>
  </si>
  <si>
    <t>Otros equipos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</si>
  <si>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</si>
  <si>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</si>
  <si>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</si>
  <si>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</si>
  <si>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</si>
  <si>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</si>
  <si>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</si>
  <si>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Árboles y plantas</t>
  </si>
  <si>
    <t>Otros activos biológicos</t>
  </si>
  <si>
    <t>BIENES INMUEBLES</t>
  </si>
  <si>
    <t>Terrenos</t>
  </si>
  <si>
    <t>Viviendas</t>
  </si>
  <si>
    <t>Edificios no residenciales</t>
  </si>
  <si>
    <t>Otros bienes inmuebles</t>
  </si>
  <si>
    <t>ACTIVOS INTANGIBLES</t>
  </si>
  <si>
    <t>Sofware</t>
  </si>
  <si>
    <t>Patentes</t>
  </si>
  <si>
    <t>Marcas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</si>
  <si>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</si>
  <si>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</si>
  <si>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</si>
  <si>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</si>
  <si>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</si>
  <si>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OBRA PÚBLICA EN BIENES DE DOMINIO PÚBLICO</t>
  </si>
  <si>
    <t>Edificación habitacional</t>
  </si>
  <si>
    <t>Edificación no habitacional</t>
  </si>
  <si>
    <t>Construcción de obras para el abastecimiento de agua, petróleo, gas, electricidad y telecomunicaciones</t>
  </si>
  <si>
    <t>División de terrenos y construcción de obras de urbanización</t>
  </si>
  <si>
    <t>Construcción de vías de comunicación</t>
  </si>
  <si>
    <t>Otras construcciones de ingeniería civil u obra pesada</t>
  </si>
  <si>
    <t>Instalaciones y equipamiento en contrucciones</t>
  </si>
  <si>
    <t>Trabajos de acabados en edificaciones y otros trabajos especializados</t>
  </si>
  <si>
    <t>OBRA PUBLICA EN BIENES PROPIOS</t>
  </si>
  <si>
    <t>Cosntrucción de vías de comunicación</t>
  </si>
  <si>
    <t>Otras contrucciones de ingeniería civil u obra pesada</t>
  </si>
  <si>
    <t>PROYECTOS PRODUCTIVOS Y ACCIONES DE FOMENTO</t>
  </si>
  <si>
    <t>Estudios, formulación y evaluación de proyectos productivos no incluidos en conceptos anteriores de este capítulo</t>
  </si>
  <si>
    <t>Ejecución de proyectos productivos no incluidos en conceptos anteriores de este capítulo</t>
  </si>
  <si>
    <t>INVERSIONES PARA EL FOMENTO DE ACTIVIDADES PRODUCTIVAS</t>
  </si>
  <si>
    <t>Créditos otorgados por entidades federativas y municipios al sector social y privado para el fomento de actividades productivas</t>
  </si>
  <si>
    <t>Créditos otorgados por las entidades federativas a municipios para el fomento de actividades productivas</t>
  </si>
  <si>
    <t>ACCIONES Y PARTICIPACIONES DE CAPITAL</t>
  </si>
  <si>
    <t>Acciones y participaciones de capital en entidades paraestatales no empresariales y no financieras con fines de políctica económica</t>
  </si>
  <si>
    <t>Acciones y participaciones de capital en entidades paraestatales empresariales y no financieras con fines de políctica económica</t>
  </si>
  <si>
    <t>Acciones y participaciones de capital en instituciones paraestatales públicas financieras con fines de políctica económica</t>
  </si>
  <si>
    <t>Acciones y participaciones de capital en el sector privado con fines de política económica</t>
  </si>
  <si>
    <t>Acciones y participaciones de capital en organismos internacionales con fines de política económica</t>
  </si>
  <si>
    <t>Acciones y participaciones de capital en el sector extrerno con fines de política económica</t>
  </si>
  <si>
    <t>Acciones y participaciones de capital en el sector público con fines de gestioón de liquidez</t>
  </si>
  <si>
    <t>Acciones y participaciones de capital en el sector privado con fines de gestioón de liquidez</t>
  </si>
  <si>
    <t>Acciones y participaciones de capital en el sector externo con fines de gestioón de liquidez</t>
  </si>
  <si>
    <t>COMPRA DE TITULOS Y VALORES</t>
  </si>
  <si>
    <t>Bonos</t>
  </si>
  <si>
    <t>Valores representativos de deuda adquiridos con fines de política económica</t>
  </si>
  <si>
    <t>Valores representativos de deuda adquiridos con fines de gestión de liquidez</t>
  </si>
  <si>
    <t>Obligaciones negociables adquiridas con fines de política económica</t>
  </si>
  <si>
    <t>Obligaciones negociables adquiridas con fines de gestión de liquidez</t>
  </si>
  <si>
    <t>Otros valores</t>
  </si>
  <si>
    <t>CONCESION DE PRÉSTAMOS</t>
  </si>
  <si>
    <t>Concesión de préstamos a entidades paraestatales no empresariales y no financieras con fines de política económica</t>
  </si>
  <si>
    <t>Concesión de préstamos a entidades paraestatales empresariales y no financieras con fines de política económica</t>
  </si>
  <si>
    <t>Concesión de préstamos a entidades paraestatales públicas financieras con fines de política económica</t>
  </si>
  <si>
    <t>Concesión de préstamos a entidades federativas y municipios con fines de política económica</t>
  </si>
  <si>
    <t>Concesión de préstamos al sector privado con fines de política económica</t>
  </si>
  <si>
    <t>Concesión de préstamos al sector externo con fines de política económica</t>
  </si>
  <si>
    <t>Concesión de préstamos al sector público con fines de gestión de liquidez</t>
  </si>
  <si>
    <t>Concesión de préstamos al sector privado con fines de gestión de liquidez</t>
  </si>
  <si>
    <t>Concesión de préstamos al sector externo con fines de gestión de liquidez</t>
  </si>
  <si>
    <t>INVERSIONES DE FIDEICOMISOS, MADATOS Y OTROS ANALOGOS</t>
  </si>
  <si>
    <t>Inversiones en fideicomisos del Poder Ejecutivo</t>
  </si>
  <si>
    <t>Inversiones en fideicomisos del Poder Legislativo</t>
  </si>
  <si>
    <t>Inversiones en fideicomisos del Poder Judicial</t>
  </si>
  <si>
    <t>Inversiones en fideicomisos públicos no empresariales</t>
  </si>
  <si>
    <t>Inversiones en fideicomisos públicos empresariales y no financieros</t>
  </si>
  <si>
    <t>Inversiones en fideicomisos públicos financieros</t>
  </si>
  <si>
    <t>Inversiones en fideicomisos de entidades federativas</t>
  </si>
  <si>
    <t>Inversiones en fideicomisos de municipios</t>
  </si>
  <si>
    <t>Otras Inversiones en fideicomisos</t>
  </si>
  <si>
    <t>OTRAS INVERSIONES FINANCIERAS</t>
  </si>
  <si>
    <t>Contingencias por fenómenos naturales</t>
  </si>
  <si>
    <t>Contingencias socioeconómicas</t>
  </si>
  <si>
    <t>PROVISIONES PARA CONTINGENCIAS Y OTRAS EROGACIONES ESPECIALES</t>
  </si>
  <si>
    <t>Otras erogaciones especiales</t>
  </si>
  <si>
    <t>PARTICIPACIONES</t>
  </si>
  <si>
    <t>Fondo general de participaciones</t>
  </si>
  <si>
    <t>Participaciones de las entidades federativas a los municipios</t>
  </si>
  <si>
    <t>Otros conceptos participables de la Federación a entidades federativas</t>
  </si>
  <si>
    <t>Otros conceptos participables de la Federación a municipios</t>
  </si>
  <si>
    <t>Convenios de colaboración administrativa</t>
  </si>
  <si>
    <t>APORTACIONES</t>
  </si>
  <si>
    <t>Aportaciones de la Federación a las entidades federativas</t>
  </si>
  <si>
    <t>Aportaciones de la Federación a municipios</t>
  </si>
  <si>
    <t>Aportaciones de las entidades federativas a los municipios</t>
  </si>
  <si>
    <t>Aportaciones previstas en leyes y decretos al sistema de protección social</t>
  </si>
  <si>
    <t>Aportaciones previstas en leyes y decretos compensatorias a entidades federativas y municipios</t>
  </si>
  <si>
    <t>CONVENIOS</t>
  </si>
  <si>
    <t>Convenios de reasignación</t>
  </si>
  <si>
    <t>Convenios de descentralización</t>
  </si>
  <si>
    <t>Otros convenios</t>
  </si>
  <si>
    <t>AMORTIZACION DE LA DEUDA PÚBLICA</t>
  </si>
  <si>
    <t>Amortización de la deuda interna con instituciones de crédito</t>
  </si>
  <si>
    <t>Amortización de la deuda interna por emmisión de títulos y valores</t>
  </si>
  <si>
    <t>Amortizacion de arrendamientos financieros nacionales</t>
  </si>
  <si>
    <t>Amortización de la deuda externa con instituciones de crédito</t>
  </si>
  <si>
    <t>Amortización de deuda externa con organismos financieros internacionales</t>
  </si>
  <si>
    <t>Amortización de la deuda bilateral</t>
  </si>
  <si>
    <t>Amortización de la deuda externa por emisión de títulos y valores</t>
  </si>
  <si>
    <t>Amortización de arrendamientos financieros intenacionales</t>
  </si>
  <si>
    <t>INTERESES DE LA DEUDA PÚBLICA</t>
  </si>
  <si>
    <t>Intereses de la deuda interna con instituciones de crédito</t>
  </si>
  <si>
    <t>Intereses derivados de la colocación de títulos y valores</t>
  </si>
  <si>
    <t>Intereses por arrendamientos financieros nacionales</t>
  </si>
  <si>
    <t>Intereses de la deuda externa con instituciones de crédito</t>
  </si>
  <si>
    <t>Intereses de la deuda con organismos financieros internacionales</t>
  </si>
  <si>
    <t>Intereses de la deuda bilateral</t>
  </si>
  <si>
    <t>Intereses derivados de la colocación de títulos y valores en el exterior</t>
  </si>
  <si>
    <t>Intereses por arrendamientos financieros internacionales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</si>
  <si>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</si>
  <si>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</si>
  <si>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</si>
  <si>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</si>
  <si>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</si>
  <si>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</si>
  <si>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</si>
  <si>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Costos por coberturas</t>
  </si>
  <si>
    <t>APOYOS FINANCIEROS</t>
  </si>
  <si>
    <t>Apoyos a intemediarios financieros</t>
  </si>
  <si>
    <t>Apoyos a ahorradores y deudores del Sistema Finanfiero Nacional</t>
  </si>
  <si>
    <t>ADEFAS</t>
  </si>
  <si>
    <t>En apego a la Norma para Establecer la Estructura del Calendario del Presupuesto de Egresos Base Mensual, publicado en el Diario Oficial de la Federación el 03/04/2013</t>
  </si>
  <si>
    <t>Materiales de administración, emisión de documentos 
y artículos oficiales</t>
  </si>
  <si>
    <t>TRASNSFERENCIAS, ASIGNACIONES, SUBSIDIOS
Y OTRAS AYUDAS</t>
  </si>
  <si>
    <t>Sistema de Agua Potable y Alcantarillado Municipal de Valle de Santiago, Gto</t>
  </si>
  <si>
    <t>Clasificación Administrativa</t>
  </si>
  <si>
    <t>En apego a la Norma para Armonizar la Presentación de la Información Adicional del Proyecto del Presupuesto de Egresos, publicado</t>
  </si>
  <si>
    <t>en el Diario Oficial de la Federación el 03/04/2013 y reformado el 23/12/2015</t>
  </si>
  <si>
    <t>CA</t>
  </si>
  <si>
    <t>SECTOR PÚBLICO MUNICIPAL</t>
  </si>
  <si>
    <t>SECTOR DE GOBIERNO</t>
  </si>
  <si>
    <t>GOBIERNO GENERAL MUNICIPAL</t>
  </si>
  <si>
    <t>GOBIERNO MUNICIPAL</t>
  </si>
  <si>
    <t>ÓRGANO EJECUTIVO MUNICIPAL (AYUNTAMIENTO)</t>
  </si>
  <si>
    <t>DIRECCION GENERAL</t>
  </si>
  <si>
    <t>COMUNICACIÓN SOCIAL Y CULTURA DEL AGUA</t>
  </si>
  <si>
    <t>ADMINISTRACIÓN</t>
  </si>
  <si>
    <t>COMERCIALIZACIÓN</t>
  </si>
  <si>
    <t>OPERACIÓN Y MANTENIMIENTO</t>
  </si>
  <si>
    <t>AGUA POTABLE</t>
  </si>
  <si>
    <t>ALCANTARILLADO</t>
  </si>
  <si>
    <t>POZOS</t>
  </si>
  <si>
    <t>PLANTA TRATADORA</t>
  </si>
  <si>
    <t>Clasificación Funcional del Gasto</t>
  </si>
  <si>
    <t>En apego a la Norma para Armonizar la Presentación de la Información Adicional del Proyecto del Presupuesto de Egresos,</t>
  </si>
  <si>
    <t>publicado en el Diario Oficial de la Federación el 03/04/2013 y reformado el 23/12/2015</t>
  </si>
  <si>
    <t>CFG</t>
  </si>
  <si>
    <t>Finalidad, Función y Subfunción</t>
  </si>
  <si>
    <t>GOBIERNO</t>
  </si>
  <si>
    <t>LEGISLACIÓN</t>
  </si>
  <si>
    <t>1.1.1</t>
  </si>
  <si>
    <t>Legislación</t>
  </si>
  <si>
    <t>1.1.2</t>
  </si>
  <si>
    <t>Fiscalización</t>
  </si>
  <si>
    <t>JUSTICIA</t>
  </si>
  <si>
    <t>1.2.1</t>
  </si>
  <si>
    <t>Impartición de Justicia</t>
  </si>
  <si>
    <t>1.2.2</t>
  </si>
  <si>
    <t>Procuración de Justicia</t>
  </si>
  <si>
    <t>1.2.3</t>
  </si>
  <si>
    <t>Reclusión y Readaptación Social</t>
  </si>
  <si>
    <t>1.2.4</t>
  </si>
  <si>
    <t>Derechos Humanos</t>
  </si>
  <si>
    <t>COORDINACIÓN DE LA POLÍTICA DE GOBIERNO</t>
  </si>
  <si>
    <t>1.3.1</t>
  </si>
  <si>
    <t>Presidencia/Gobernatura</t>
  </si>
  <si>
    <t>1.3.2</t>
  </si>
  <si>
    <t>Política Interior</t>
  </si>
  <si>
    <t>1.3.3</t>
  </si>
  <si>
    <t>Preservación y Cuidado del Patrimonio Público</t>
  </si>
  <si>
    <t>1.3.4</t>
  </si>
  <si>
    <t>Función Pública</t>
  </si>
  <si>
    <t>1.3.5</t>
  </si>
  <si>
    <t>Asuntos Jurídicos</t>
  </si>
  <si>
    <t>1.3.6</t>
  </si>
  <si>
    <t>Organización de Procesos Electorales</t>
  </si>
  <si>
    <t>1.3.7</t>
  </si>
  <si>
    <t>Población</t>
  </si>
  <si>
    <t>1.3.8</t>
  </si>
  <si>
    <t>Territorio</t>
  </si>
  <si>
    <t>1.3.9</t>
  </si>
  <si>
    <t>Otros</t>
  </si>
  <si>
    <t>RELACIONES EXTERIORES</t>
  </si>
  <si>
    <t>1.4.1</t>
  </si>
  <si>
    <t>Relaciones Exteriores</t>
  </si>
  <si>
    <t>ASUNTOS FINANCIEROS Y HACENDARIOS</t>
  </si>
  <si>
    <t>1.5.1</t>
  </si>
  <si>
    <t>Asuntos Financieros</t>
  </si>
  <si>
    <t>1.5.2</t>
  </si>
  <si>
    <t>Asuntos Hacendarios</t>
  </si>
  <si>
    <t>SEGURIDAD NACIONAL</t>
  </si>
  <si>
    <t>1.6.1</t>
  </si>
  <si>
    <t>Defensa</t>
  </si>
  <si>
    <t>Marina</t>
  </si>
  <si>
    <t>1.6.3</t>
  </si>
  <si>
    <t>Inteligencia para l Preservación de la Seguridad Nacional</t>
  </si>
  <si>
    <t>ASUNTOS DE ORDEN PÚBLICO Y DE SEGURIDAD INTERIOR</t>
  </si>
  <si>
    <t>1.7.1</t>
  </si>
  <si>
    <t>Policiía</t>
  </si>
  <si>
    <t>1.7.2</t>
  </si>
  <si>
    <t>Protección Civil</t>
  </si>
  <si>
    <t>1.7.3</t>
  </si>
  <si>
    <t>Otros Asuntos de Orden Público y Seguridad</t>
  </si>
  <si>
    <t>1.7.4</t>
  </si>
  <si>
    <t>Sistema Nacional de Seguridad Pública</t>
  </si>
  <si>
    <t>Servicios Registrales, Administrativos y Patrimoniales</t>
  </si>
  <si>
    <t>Servicios Estadísticos</t>
  </si>
  <si>
    <t>Servicios de Comunicación y Medios</t>
  </si>
  <si>
    <t>Acceso a la Información Pública Gubernamental</t>
  </si>
  <si>
    <t>DESARROLLO SOCIAL</t>
  </si>
  <si>
    <t>PRORECCIÓN AMBIENTAL</t>
  </si>
  <si>
    <t>Ordenación de Desechos</t>
  </si>
  <si>
    <t>Admnistración del Agua</t>
  </si>
  <si>
    <t>Ordenación de Aguas Residuales, Drenaje y Alcantarillado</t>
  </si>
  <si>
    <t>Reducción de la Contaminación</t>
  </si>
  <si>
    <t>Protección de la Diversidad Biológica y del Paisaje</t>
  </si>
  <si>
    <t>Otros de Protección Ambiental</t>
  </si>
  <si>
    <t>VIVIENDA Y SERVICIOS A LA COMUNIDAD</t>
  </si>
  <si>
    <t>Urbanización</t>
  </si>
  <si>
    <t>Desarrollo Comunitario</t>
  </si>
  <si>
    <t>Abastecimiento de Agua</t>
  </si>
  <si>
    <t>Alumbrado Público</t>
  </si>
  <si>
    <t>Vivienda</t>
  </si>
  <si>
    <t>Servicios Comunales</t>
  </si>
  <si>
    <t>Desarrollo  Regional</t>
  </si>
  <si>
    <t>2.3.</t>
  </si>
  <si>
    <t>SALUD</t>
  </si>
  <si>
    <t>2.3.1</t>
  </si>
  <si>
    <t>Prestación de Servicios de Salud a la Comunidad</t>
  </si>
  <si>
    <t>2.3.2</t>
  </si>
  <si>
    <t>Prestación de Servicios de Salud a la Persona</t>
  </si>
  <si>
    <t>2.3.3</t>
  </si>
  <si>
    <t>Generación de Recursos para la Salud</t>
  </si>
  <si>
    <t>2.3.4</t>
  </si>
  <si>
    <t>Rectoría del Sistema de Salud</t>
  </si>
  <si>
    <t>2.3.5</t>
  </si>
  <si>
    <t>Protección Social en Salud</t>
  </si>
  <si>
    <t>2.4.</t>
  </si>
  <si>
    <t>RECREACIÓN, CULTURA Y OTRAS MANIFESTACIONES SOCIALES</t>
  </si>
  <si>
    <t>2.4.1</t>
  </si>
  <si>
    <t>Deporte y Recreación</t>
  </si>
  <si>
    <t>2.4.2</t>
  </si>
  <si>
    <t>Cultura</t>
  </si>
  <si>
    <t>2.4.3</t>
  </si>
  <si>
    <t>Radio, Televisión y Editoriales</t>
  </si>
  <si>
    <t>2.4.4</t>
  </si>
  <si>
    <t>Asuntos Religiosos y Otras Manifestaciones Sociales</t>
  </si>
  <si>
    <t>2.5.</t>
  </si>
  <si>
    <t>EDUCACIÓN</t>
  </si>
  <si>
    <t>2.5.0</t>
  </si>
  <si>
    <t>Educación</t>
  </si>
  <si>
    <t>2.5.1</t>
  </si>
  <si>
    <t>Educación Básica</t>
  </si>
  <si>
    <t>2.5.2</t>
  </si>
  <si>
    <t>Educación Media Superior</t>
  </si>
  <si>
    <t>2.5.3</t>
  </si>
  <si>
    <t>Educación Superior</t>
  </si>
  <si>
    <t>2.5.4</t>
  </si>
  <si>
    <t>Posgrado</t>
  </si>
  <si>
    <t>2.5.5</t>
  </si>
  <si>
    <t>Educación para Adultos</t>
  </si>
  <si>
    <t>2.5.6</t>
  </si>
  <si>
    <t>Otros Servicios Educativos y Actividades Inherentes</t>
  </si>
  <si>
    <t>2.6.</t>
  </si>
  <si>
    <t>PROTECCIÓN SOCIAL</t>
  </si>
  <si>
    <t>2.6.1</t>
  </si>
  <si>
    <t>Enfermedad e Incapacidad</t>
  </si>
  <si>
    <t>2.6.2</t>
  </si>
  <si>
    <t>Edad Avanzada</t>
  </si>
  <si>
    <t>2.6.3</t>
  </si>
  <si>
    <t>Familia e Hijos</t>
  </si>
  <si>
    <t>2.6.4</t>
  </si>
  <si>
    <t>Desempleo</t>
  </si>
  <si>
    <t>2.6.5</t>
  </si>
  <si>
    <t>Alimentación y Nutrición</t>
  </si>
  <si>
    <t>2.6.6</t>
  </si>
  <si>
    <t>Apoyo Social para la Vivienda</t>
  </si>
  <si>
    <t>2.6.7</t>
  </si>
  <si>
    <t>Indígenas</t>
  </si>
  <si>
    <t>2.6.8</t>
  </si>
  <si>
    <t>Otros Grupos Vulnerables</t>
  </si>
  <si>
    <t>2.6.9</t>
  </si>
  <si>
    <t>Otros de Seguridad Social y Asistencia Social</t>
  </si>
  <si>
    <t>2.7.</t>
  </si>
  <si>
    <t>OTROS ASUNTOS SOCIALES</t>
  </si>
  <si>
    <t>2.7.1</t>
  </si>
  <si>
    <t>Otros Asuntos Sociales</t>
  </si>
  <si>
    <t>DESARROLLO ECONOMICO</t>
  </si>
  <si>
    <t>ASUNTOS ECONÓMICOS, COMERCIALES Y LABORALES EN GENERAL</t>
  </si>
  <si>
    <t>3.1.1</t>
  </si>
  <si>
    <t>Asuntos Económicos y Comerciales en General</t>
  </si>
  <si>
    <t>3.1.2</t>
  </si>
  <si>
    <t>Asuntos Laborales Generales</t>
  </si>
  <si>
    <t>AGROPECUARIA, SILVICULTURA, PESCA Y CAZA</t>
  </si>
  <si>
    <t>3.2.1</t>
  </si>
  <si>
    <t>Agropecuaria</t>
  </si>
  <si>
    <t>3.2.2</t>
  </si>
  <si>
    <t>Silvicultura</t>
  </si>
  <si>
    <t>3.2.3</t>
  </si>
  <si>
    <t>Acuacultura, Pesca y Caza</t>
  </si>
  <si>
    <t>3.2.4</t>
  </si>
  <si>
    <t>Agroinduatrial</t>
  </si>
  <si>
    <t>3.2.5</t>
  </si>
  <si>
    <t>Hidroagrícola</t>
  </si>
  <si>
    <t>3.2.6</t>
  </si>
  <si>
    <t>Apoyo Finaciero a la Banca y Seguro Agropecuario</t>
  </si>
  <si>
    <t>3.3.</t>
  </si>
  <si>
    <t>COMBUSTIBLES Y ENERGIA</t>
  </si>
  <si>
    <t>3.3.1</t>
  </si>
  <si>
    <t>Carbón y Otros Combustibles Minerales Sólidos</t>
  </si>
  <si>
    <t>3.3.2</t>
  </si>
  <si>
    <t>Petroleo y Gas Natural (Hidrocarburos)</t>
  </si>
  <si>
    <t>3.3.3</t>
  </si>
  <si>
    <t>Combustibles Nucleares</t>
  </si>
  <si>
    <t>3.3.4</t>
  </si>
  <si>
    <t>Otros Combustibles</t>
  </si>
  <si>
    <t>3.3.5</t>
  </si>
  <si>
    <t>Electricidad</t>
  </si>
  <si>
    <t>3.3.6</t>
  </si>
  <si>
    <t>Energía no Eléctrica</t>
  </si>
  <si>
    <t>3.4.</t>
  </si>
  <si>
    <t>MINERÍA, MANUFACTURAS Y CONSTRUCCIÓN</t>
  </si>
  <si>
    <t>3.4.1</t>
  </si>
  <si>
    <t>Extracción de Recursos Minerales excepto los Combustibles Minerales</t>
  </si>
  <si>
    <t>3.4.2</t>
  </si>
  <si>
    <t xml:space="preserve">Manufacturas </t>
  </si>
  <si>
    <t>3.4.3</t>
  </si>
  <si>
    <t>Construcción</t>
  </si>
  <si>
    <t>3.5.</t>
  </si>
  <si>
    <t>TRANSPORTE</t>
  </si>
  <si>
    <t>3.5.1</t>
  </si>
  <si>
    <t>Transporte por Carretera</t>
  </si>
  <si>
    <t>3.5.2</t>
  </si>
  <si>
    <t>Transporte por Agua y Puertos</t>
  </si>
  <si>
    <t>3.5.3</t>
  </si>
  <si>
    <t>Transporte por Ferrocarril</t>
  </si>
  <si>
    <t>3.5.4</t>
  </si>
  <si>
    <t>Transporte Aéreo</t>
  </si>
  <si>
    <t>3.5.5</t>
  </si>
  <si>
    <t>Transporte por Oleoductos y Gasodictos y Otros Sistemas de Transporte</t>
  </si>
  <si>
    <t>3.5.6</t>
  </si>
  <si>
    <t>Otros Relacionados con Transporte</t>
  </si>
  <si>
    <t>3.6.</t>
  </si>
  <si>
    <t>COMUNICACIONES</t>
  </si>
  <si>
    <t>3.6.1</t>
  </si>
  <si>
    <t>Comunicaciones</t>
  </si>
  <si>
    <t>TURISMO</t>
  </si>
  <si>
    <t>3.7.1</t>
  </si>
  <si>
    <t>Turismo</t>
  </si>
  <si>
    <t>3.7.2</t>
  </si>
  <si>
    <t>Hoteles y Restaurantes</t>
  </si>
  <si>
    <t>CIENCIA, TECNOLOGÌA E INNOVACIÓN</t>
  </si>
  <si>
    <t>3.8.1</t>
  </si>
  <si>
    <t>Investigación Científica</t>
  </si>
  <si>
    <t>3.8.2</t>
  </si>
  <si>
    <t>Desarrollo Tecnológico</t>
  </si>
  <si>
    <t>3.8.3</t>
  </si>
  <si>
    <t>Servicios Científicos y Tecnológicos</t>
  </si>
  <si>
    <t>3.8.4</t>
  </si>
  <si>
    <t>Innovación</t>
  </si>
  <si>
    <t>OTRAS INDUSTRIAS Y OTROS ASUNTOS ECONÓMICOS</t>
  </si>
  <si>
    <t>3.9.1</t>
  </si>
  <si>
    <t>Comercio, Distribución, Almacenamiento y Depósito</t>
  </si>
  <si>
    <t>3.9.2</t>
  </si>
  <si>
    <t>Otras Industrias</t>
  </si>
  <si>
    <t>3.9.3</t>
  </si>
  <si>
    <t>Otros Asuntos Económicos</t>
  </si>
  <si>
    <t>OTRAS NO CLASIFICADAS EN FUNCIONES ANTERIORES</t>
  </si>
  <si>
    <t>4.1.</t>
  </si>
  <si>
    <t>TRANSACCIONES DE LA DEUDA PÚBLICA / COSTO FINANCIERO DE LA DEUDA</t>
  </si>
  <si>
    <t>4.1.1</t>
  </si>
  <si>
    <t>Deuda Pública interna</t>
  </si>
  <si>
    <t>4.1.2</t>
  </si>
  <si>
    <t>Deuda Pública Externa</t>
  </si>
  <si>
    <t>4.2.</t>
  </si>
  <si>
    <t>TRANSFERENCIAS, PARTICIPACIONES Y APORTACIONES ENTRE DIFERENTES NIVELES Y ÓRDENS DE GOBIERNO</t>
  </si>
  <si>
    <t>4.2.1</t>
  </si>
  <si>
    <t>Transferencias entre Diferentes Niveles y Órdenes de Gobierno</t>
  </si>
  <si>
    <t>4.2.2</t>
  </si>
  <si>
    <t>Participaciones entre Diferentes Niveles y Órdenes de Gobierno</t>
  </si>
  <si>
    <t>4.2.3</t>
  </si>
  <si>
    <t>Aportaciones entre Diferentes Niveles y Órdenes de Gobierno</t>
  </si>
  <si>
    <t>4.3.</t>
  </si>
  <si>
    <t>SANEAMIENTO DEL SISTEMA FINANCIERO</t>
  </si>
  <si>
    <t>4.3.1</t>
  </si>
  <si>
    <t>Saneamiento del Sistema Financiero</t>
  </si>
  <si>
    <t>4.3.2</t>
  </si>
  <si>
    <t>Apoyos IPAB</t>
  </si>
  <si>
    <t>4.3.3</t>
  </si>
  <si>
    <t>Banca de Desarrollo</t>
  </si>
  <si>
    <t>4.3.4</t>
  </si>
  <si>
    <t>Apoyo a los Programas de reestructura en unidades de inversión (UDIS)</t>
  </si>
  <si>
    <t>4.4.</t>
  </si>
  <si>
    <t>ADEUDOS DE EJERCICIOS FISCALES ANTERIORES</t>
  </si>
  <si>
    <t>4.4.1</t>
  </si>
  <si>
    <t>Adeudos de Ejercicios Fiscales Anteriores</t>
  </si>
  <si>
    <t>Clasificación por Tipo de Gasto</t>
  </si>
  <si>
    <t>publicado en el Diario Oficial de la Federación el 03/04/2013 y reformado el 23/12/2015. Así como el Clasificador</t>
  </si>
  <si>
    <t>por Tipo de Gasto publicado en el Diario Oficial de la Federación el 10/06/2010 y reformado el 30/09/2015</t>
  </si>
  <si>
    <t>GTC</t>
  </si>
  <si>
    <t>Ttipo de Gasto</t>
  </si>
  <si>
    <t>Gasto Corriente</t>
  </si>
  <si>
    <t>Gasto de Capital</t>
  </si>
  <si>
    <t>Armonización de la deuda y disminución de de pasivos</t>
  </si>
  <si>
    <t>Clasificación Programática Tipología General</t>
  </si>
  <si>
    <t>en el Diario Oficial de la Federación el 03/04/2013 y reformado el 23/12/2015. Así como el Acuerdo por el que se emite la Clasificación</t>
  </si>
  <si>
    <t>Programática (Tipología General) publicado en le Diario Oficial de la Federación el 08/08/2013</t>
  </si>
  <si>
    <t>CP</t>
  </si>
  <si>
    <t>Programas Presupuestarios</t>
  </si>
  <si>
    <t>Programas</t>
  </si>
  <si>
    <t>Subsidios: Sector social y Privado o Entidades Federativas y Municipios</t>
  </si>
  <si>
    <t>S</t>
  </si>
  <si>
    <t>Sujetos a Reglas de Operación</t>
  </si>
  <si>
    <t>U</t>
  </si>
  <si>
    <t>Otros Subsidios</t>
  </si>
  <si>
    <t>Desempeño de la Funciones</t>
  </si>
  <si>
    <t>E</t>
  </si>
  <si>
    <t>Prestación de Servicios Públicos</t>
  </si>
  <si>
    <t>B</t>
  </si>
  <si>
    <t>Provisión de Bienes Públicos</t>
  </si>
  <si>
    <t>P</t>
  </si>
  <si>
    <t>Planeación , seguimiento y evaluación de políticas públicas</t>
  </si>
  <si>
    <t>F</t>
  </si>
  <si>
    <t>Promoción y fomento</t>
  </si>
  <si>
    <t>G</t>
  </si>
  <si>
    <t>Regulación y Supervisión</t>
  </si>
  <si>
    <t>A</t>
  </si>
  <si>
    <t>R</t>
  </si>
  <si>
    <t>Específicos</t>
  </si>
  <si>
    <t>K</t>
  </si>
  <si>
    <t>Proyectos de Inversión</t>
  </si>
  <si>
    <t>Administrativos y de Apoyo</t>
  </si>
  <si>
    <t>M</t>
  </si>
  <si>
    <t>Apoyo al proceso presupuestario y para mejorar la eficiencia institucional</t>
  </si>
  <si>
    <t>O</t>
  </si>
  <si>
    <t>Apoyo a la función pública y al mejoramiento de la gestión</t>
  </si>
  <si>
    <t>W</t>
  </si>
  <si>
    <t>Operaciones ajenas</t>
  </si>
  <si>
    <t>Compromisos</t>
  </si>
  <si>
    <t>L</t>
  </si>
  <si>
    <t>Obligaciones de cumplimiento de resolución jurisdiccional</t>
  </si>
  <si>
    <t>N</t>
  </si>
  <si>
    <t>Desastres Naturales</t>
  </si>
  <si>
    <t>Obligaciones</t>
  </si>
  <si>
    <t>J</t>
  </si>
  <si>
    <t>T</t>
  </si>
  <si>
    <t>Aportaciones a la seguridad social</t>
  </si>
  <si>
    <t>Y</t>
  </si>
  <si>
    <t>Aportaciones a fondos de estabilización</t>
  </si>
  <si>
    <t>Z</t>
  </si>
  <si>
    <t>Aportaciones a fondos de inversión y reestructuración de pensiones</t>
  </si>
  <si>
    <t>Programas de Gasto Federalizado (Gobierno Federal)</t>
  </si>
  <si>
    <t>I</t>
  </si>
  <si>
    <t>Gasto Federalizado</t>
  </si>
  <si>
    <t>C</t>
  </si>
  <si>
    <t>Participaciones a entidades federativas y municipios</t>
  </si>
  <si>
    <t>D</t>
  </si>
  <si>
    <t>Costo financiero, deuda o apoyos a deudores y ahorradores de la banca</t>
  </si>
  <si>
    <t>H</t>
  </si>
  <si>
    <t>Adeudos de ejercicios fiscales anteriores</t>
  </si>
  <si>
    <t>TG</t>
  </si>
  <si>
    <t>PARTIDA</t>
  </si>
  <si>
    <t>OBRA/PROYECTO</t>
  </si>
  <si>
    <t>Presupuesto
de Egresos</t>
  </si>
  <si>
    <t>E0001</t>
  </si>
  <si>
    <t>1 Corriente</t>
  </si>
  <si>
    <t xml:space="preserve">Dietas </t>
  </si>
  <si>
    <t>Prima Vacacional</t>
  </si>
  <si>
    <t>Aportaciones IMSS</t>
  </si>
  <si>
    <t>Materiales y útiles tecnologicos</t>
  </si>
  <si>
    <t>2 Capital</t>
  </si>
  <si>
    <t>E0002</t>
  </si>
  <si>
    <t>Gratificación de fin de año</t>
  </si>
  <si>
    <t>Remuneración Horas extra</t>
  </si>
  <si>
    <t>Aportaciones INFONAVIT</t>
  </si>
  <si>
    <t>Materiales y útiles Tecnólogicos Informativos y Comunicaciones</t>
  </si>
  <si>
    <t xml:space="preserve">Utensilios para el servicio de alimentación </t>
  </si>
  <si>
    <t>Materiales accesorios y suministros médicos</t>
  </si>
  <si>
    <t>Vestuario y uniformes</t>
  </si>
  <si>
    <t>Servicio de vigilancia</t>
  </si>
  <si>
    <t>E0003</t>
  </si>
  <si>
    <t>Telefonia celular</t>
  </si>
  <si>
    <t>Software</t>
  </si>
  <si>
    <t>F0001</t>
  </si>
  <si>
    <t>Productos minerales no metalicos</t>
  </si>
  <si>
    <t>P0001</t>
  </si>
  <si>
    <t>B0001</t>
  </si>
  <si>
    <t>P0002</t>
  </si>
  <si>
    <t>B0002</t>
  </si>
  <si>
    <t>Remuneraciones Horas extra</t>
  </si>
  <si>
    <t>Materiales de limpieza</t>
  </si>
  <si>
    <t>P0003</t>
  </si>
  <si>
    <t xml:space="preserve">Otros equipos </t>
  </si>
  <si>
    <t>En apego a la Norma para Armonizar la Presentación de la Información Adicional a la Iniciativa de la Ley de Ingresos, publicado en el Diario Oficial de la Federación el 03/04/2013 y reformado el 11/06/2018, así como el Clasificador por Rubro de Ingresos publicado en el Diario Oficial de la Federación el 09/12/2009 y reformado el 02/01/2013, 11/06/2018 y 27/09/2018</t>
  </si>
  <si>
    <t>En apego a la Norma para Establecer la Estructura del Calendario de Ingresos Base Mensual, publicado en el Diario Oficial de la Federación el 03/04/2013 y reformado el 11/06/2018</t>
  </si>
  <si>
    <t>Fondo de fomento municipal</t>
  </si>
  <si>
    <t>Intereses de la deuda pública</t>
  </si>
  <si>
    <t>Adeudos de ejercicios fiscales anteriores (ADEFAS)</t>
  </si>
  <si>
    <t>Funciones de las Fuerzas Armadas (Únicamente Gobierno Federal)</t>
  </si>
  <si>
    <t>Equipo de comunicación y telecomunicacion</t>
  </si>
  <si>
    <t>27. Recursos Federales</t>
  </si>
  <si>
    <t>17. Recursos Estatales</t>
  </si>
  <si>
    <t>Alcantarillado Servicios Püblicos</t>
  </si>
  <si>
    <t>Tratamiento Servicios Públicos</t>
  </si>
  <si>
    <t>Rezago Alcantarillado Doméstico</t>
  </si>
  <si>
    <t>Rezago Alcantarillado Comercial</t>
  </si>
  <si>
    <t>Rezago Alcantarillado Industrial</t>
  </si>
  <si>
    <t>Rezago Alcantarillado mixto</t>
  </si>
  <si>
    <t>Rezago Alcantarillado Servicios Públicos</t>
  </si>
  <si>
    <t>Rezago Tratamiento Doméstico</t>
  </si>
  <si>
    <t>Rezago  Tratamiento Comercial</t>
  </si>
  <si>
    <t>Rezago Tratamiento Industrial</t>
  </si>
  <si>
    <t>Rezago Tratamiento mixto</t>
  </si>
  <si>
    <t>Rezago  Tratamiento Servicios Públicos</t>
  </si>
  <si>
    <t>Rezago  Agua Doméstico</t>
  </si>
  <si>
    <t>Rezago Agua Comercial</t>
  </si>
  <si>
    <t>Rezago  Agua Industrial</t>
  </si>
  <si>
    <t>Rezago  Agua mixto</t>
  </si>
  <si>
    <t>RezagoAgua Servicios Públicos</t>
  </si>
  <si>
    <t xml:space="preserve">Muebles de oficina y estanteria </t>
  </si>
  <si>
    <t>Carrocerias y remolques</t>
  </si>
  <si>
    <t>31120M42A010000</t>
  </si>
  <si>
    <t>31120M42A020000</t>
  </si>
  <si>
    <t>31120M42A030000</t>
  </si>
  <si>
    <t>31120M42A040000</t>
  </si>
  <si>
    <t>31120M42A050000</t>
  </si>
  <si>
    <t>31120M42A060000</t>
  </si>
  <si>
    <t>31120M42A070000</t>
  </si>
  <si>
    <t>31120M42A080000</t>
  </si>
  <si>
    <t>31120M42A090000</t>
  </si>
  <si>
    <t>223</t>
  </si>
  <si>
    <t>213</t>
  </si>
  <si>
    <t>Sueldos Base al personal permanente</t>
  </si>
  <si>
    <t>Aportaciones  INFONAVIT</t>
  </si>
  <si>
    <t>Aportaciones al sistema para el retiro</t>
  </si>
  <si>
    <t>Materiales,útiles y equipos menores de  oficina</t>
  </si>
  <si>
    <t>Productos Alimenticios para personas</t>
  </si>
  <si>
    <t>Mercancías  adquiridas para su comercializaciön</t>
  </si>
  <si>
    <t>Material Eléctrico y Electronico</t>
  </si>
  <si>
    <t>Materiales Accesorios y suministros de Laboratorio</t>
  </si>
  <si>
    <t xml:space="preserve">Combustibles,lubricantes y aditivos </t>
  </si>
  <si>
    <t>Energia electrica</t>
  </si>
  <si>
    <t>Arrend de maquinaria,otros equipos y herramientas</t>
  </si>
  <si>
    <t>Servicios Financieros y bancarios</t>
  </si>
  <si>
    <t>Servicios de  investigación científica y desarrollo</t>
  </si>
  <si>
    <t>Conservacion y mantenimiento menor de inmuebles</t>
  </si>
  <si>
    <t>Reparacion y mantenimiento de equipo de transporte</t>
  </si>
  <si>
    <t>Transferencias, Asignaciones,subsidios y otras ayudas</t>
  </si>
  <si>
    <t>Equipo de computo y de tecnologias de la información</t>
  </si>
  <si>
    <t>Penas,multas,accesorios y actualizaciones</t>
  </si>
  <si>
    <t>Gastos de Orden Socialy cultural</t>
  </si>
  <si>
    <t>Camaras fotograficas y de video</t>
  </si>
  <si>
    <t>Vehiculos y equipo terrestre</t>
  </si>
  <si>
    <t>ENTIDADES PARAESTATALES Y FIDEICOMISOS NO EMPRESARIALES Y NO FINANCIEROS</t>
  </si>
  <si>
    <t>010000 DIRECCIÓN GENERAL</t>
  </si>
  <si>
    <t>030000 ADMINISTRACIÓN</t>
  </si>
  <si>
    <t>040000 COMERCIALIZACIÓN</t>
  </si>
  <si>
    <t>020000 COMUNICACIÓN SOCIAL Y CULTURA DEL A.</t>
  </si>
  <si>
    <t>050000 OPERACIÓN Y MANTENIMIENTO</t>
  </si>
  <si>
    <t>060000 AGUA POTABLE</t>
  </si>
  <si>
    <t>070000 ALCANTARILLADO</t>
  </si>
  <si>
    <t>080000 POZOS</t>
  </si>
  <si>
    <t>090000 PLANTA TRATADORA DE AGUAS RESIDUALES</t>
  </si>
  <si>
    <t>Aumento</t>
  </si>
  <si>
    <t>Disminución</t>
  </si>
  <si>
    <t>Primera
modificación</t>
  </si>
  <si>
    <t xml:space="preserve">Servicios de diseño, arquitectura, ingenieria y actividades relacionadas </t>
  </si>
  <si>
    <t>Otros materiales y articulos de construcción y reparación</t>
  </si>
  <si>
    <t>Refacciones y accesorios menores de mobiliario y equipo de computo y tecnologias de la información</t>
  </si>
  <si>
    <t>Instalación, reparación y mantenimiento de equipo de cómputo y tecnología de la información</t>
  </si>
  <si>
    <t>Imp sobre nomina y otros que se derivan de una relacion laboral</t>
  </si>
  <si>
    <t>Otros materiales y articulos de construccion y reparación</t>
  </si>
  <si>
    <t>Serv legales,de contabilidad,auditoria y relacionados</t>
  </si>
  <si>
    <t>Serv de acceso de internet,redes y procesos de información</t>
  </si>
  <si>
    <t>Servicios legales,de contabilidad,auditoria y relacionados</t>
  </si>
  <si>
    <t>Otros materiales y articulos de construccion y reparacion</t>
  </si>
  <si>
    <t>Refacciones y accesorios menores de mobiliario y equipo de comunicación y tecnologia de la información</t>
  </si>
  <si>
    <t>Instacion reparacion y mantenimiento de mobiliario y equipo de admin educativo y recreativo</t>
  </si>
  <si>
    <t>Servicios de creatividad, preproducción y producción de publicidad, excepto internet</t>
  </si>
  <si>
    <t>Servicio de creación y difusión de contenido exclusivamente a través de internet</t>
  </si>
  <si>
    <t>Arrendamiento de maquinaria,otros equipos y herramientas</t>
  </si>
  <si>
    <t>Instalación ,Reparacion y mantenimiento de maquinaria, otros Equipos y herramienta</t>
  </si>
  <si>
    <t>Derechos no comprendidos en las fracciones
de la Ley de
Ingresos causadas en ejercicios fiscales
anteriores
pendientes de liquidación o pago</t>
  </si>
  <si>
    <t>Transferencias y asignaciones federales</t>
  </si>
  <si>
    <t>Transferencias y asignaciones estatales</t>
  </si>
  <si>
    <t>Derechos Alcoholes</t>
  </si>
  <si>
    <t>Impuesto a la Venta Final de Bebidas Alcohólicas</t>
  </si>
  <si>
    <t>Transferencias y asignaciones municipales</t>
  </si>
  <si>
    <t>Transferencias y asignaciones paramunicipales</t>
  </si>
  <si>
    <t>Transferencias y asignaciones sector privado</t>
  </si>
  <si>
    <t>Financiamiento Interno</t>
  </si>
  <si>
    <t>Cuadro de medicion</t>
  </si>
  <si>
    <t>-</t>
  </si>
  <si>
    <t xml:space="preserve"> Presupuesto de Egresos para el Ejercicio Fiscal 2024 </t>
  </si>
  <si>
    <t>cemento y productos de concreto</t>
  </si>
  <si>
    <t>Automoviles y camiones</t>
  </si>
  <si>
    <t>Maquinaria de equipo industrial</t>
  </si>
  <si>
    <t xml:space="preserve">Carroceria </t>
  </si>
  <si>
    <t xml:space="preserve"> Presupuesto de Ingresos para el Ejercicio Fiscal 2024</t>
  </si>
  <si>
    <t xml:space="preserve"> Presupuesto de Egresos para el Ejercicio Fiscal 2024</t>
  </si>
  <si>
    <t>Permiso de descarga de agua residual</t>
  </si>
  <si>
    <r>
      <rPr>
        <b/>
        <sz val="12"/>
        <color theme="1"/>
        <rFont val="Calibri"/>
        <family val="2"/>
        <scheme val="minor"/>
      </rPr>
      <t>1424700000.</t>
    </r>
    <r>
      <rPr>
        <sz val="12"/>
        <color theme="1"/>
        <rFont val="Calibri"/>
        <family val="2"/>
        <scheme val="minor"/>
      </rPr>
      <t xml:space="preserve"> Recursos Propios</t>
    </r>
  </si>
  <si>
    <r>
      <rPr>
        <b/>
        <sz val="12"/>
        <color theme="1"/>
        <rFont val="Calibri"/>
        <family val="2"/>
        <scheme val="minor"/>
      </rPr>
      <t>1124110100.</t>
    </r>
    <r>
      <rPr>
        <sz val="12"/>
        <color theme="1"/>
        <rFont val="Calibri"/>
        <family val="2"/>
        <scheme val="minor"/>
      </rPr>
      <t xml:space="preserve"> Convenios Municipales</t>
    </r>
  </si>
  <si>
    <r>
      <rPr>
        <b/>
        <sz val="12"/>
        <color theme="1"/>
        <rFont val="Calibri"/>
        <family val="2"/>
        <scheme val="minor"/>
      </rPr>
      <t>2724910100.</t>
    </r>
    <r>
      <rPr>
        <sz val="12"/>
        <color theme="1"/>
        <rFont val="Calibri"/>
        <family val="2"/>
        <scheme val="minor"/>
      </rPr>
      <t xml:space="preserve"> Convenios Federales</t>
    </r>
  </si>
  <si>
    <r>
      <rPr>
        <b/>
        <sz val="12"/>
        <color theme="1"/>
        <rFont val="Calibri"/>
        <family val="2"/>
        <scheme val="minor"/>
      </rPr>
      <t>1724911100.</t>
    </r>
    <r>
      <rPr>
        <sz val="12"/>
        <color theme="1"/>
        <rFont val="Calibri"/>
        <family val="2"/>
        <scheme val="minor"/>
      </rPr>
      <t xml:space="preserve"> Convenios Estatales</t>
    </r>
  </si>
  <si>
    <r>
      <rPr>
        <b/>
        <sz val="12"/>
        <color theme="1"/>
        <rFont val="Calibri"/>
        <family val="2"/>
        <scheme val="minor"/>
      </rPr>
      <t>1724911100.</t>
    </r>
    <r>
      <rPr>
        <sz val="12"/>
        <color theme="1"/>
        <rFont val="Calibri"/>
        <family val="2"/>
        <scheme val="minor"/>
      </rPr>
      <t xml:space="preserve"> Otros Recursos de Libre Disposición</t>
    </r>
  </si>
  <si>
    <r>
      <rPr>
        <b/>
        <sz val="11"/>
        <color theme="1"/>
        <rFont val="Calibri"/>
        <family val="2"/>
        <scheme val="minor"/>
      </rPr>
      <t>1424700000.</t>
    </r>
    <r>
      <rPr>
        <sz val="11"/>
        <color theme="1"/>
        <rFont val="Calibri"/>
        <family val="2"/>
        <scheme val="minor"/>
      </rPr>
      <t xml:space="preserve"> Recursos Propios</t>
    </r>
  </si>
  <si>
    <r>
      <rPr>
        <b/>
        <sz val="11"/>
        <color theme="1"/>
        <rFont val="Calibri"/>
        <family val="2"/>
        <scheme val="minor"/>
      </rPr>
      <t>1124110100.</t>
    </r>
    <r>
      <rPr>
        <sz val="11"/>
        <color theme="1"/>
        <rFont val="Calibri"/>
        <family val="2"/>
        <scheme val="minor"/>
      </rPr>
      <t xml:space="preserve"> Convenios Municipales</t>
    </r>
  </si>
  <si>
    <r>
      <rPr>
        <b/>
        <sz val="11"/>
        <color theme="1"/>
        <rFont val="Calibri"/>
        <family val="2"/>
        <scheme val="minor"/>
      </rPr>
      <t>2724910100.</t>
    </r>
    <r>
      <rPr>
        <sz val="11"/>
        <color theme="1"/>
        <rFont val="Calibri"/>
        <family val="2"/>
        <scheme val="minor"/>
      </rPr>
      <t xml:space="preserve"> Convenios Federales</t>
    </r>
  </si>
  <si>
    <r>
      <rPr>
        <b/>
        <sz val="11"/>
        <color theme="1"/>
        <rFont val="Calibri"/>
        <family val="2"/>
        <scheme val="minor"/>
      </rPr>
      <t>1724911100.</t>
    </r>
    <r>
      <rPr>
        <sz val="11"/>
        <color theme="1"/>
        <rFont val="Calibri"/>
        <family val="2"/>
        <scheme val="minor"/>
      </rPr>
      <t xml:space="preserve"> Convenios Estatales</t>
    </r>
  </si>
  <si>
    <r>
      <rPr>
        <b/>
        <sz val="11"/>
        <color theme="1"/>
        <rFont val="Calibri"/>
        <family val="2"/>
        <scheme val="minor"/>
      </rPr>
      <t>1724911100.</t>
    </r>
    <r>
      <rPr>
        <sz val="11"/>
        <color theme="1"/>
        <rFont val="Calibri"/>
        <family val="2"/>
        <scheme val="minor"/>
      </rPr>
      <t xml:space="preserve"> Otros Recursos de Libre Disposición</t>
    </r>
  </si>
  <si>
    <t>732102</t>
  </si>
  <si>
    <t>732103</t>
  </si>
  <si>
    <t>732104</t>
  </si>
  <si>
    <t>732105</t>
  </si>
  <si>
    <t>732106</t>
  </si>
  <si>
    <t>732107</t>
  </si>
  <si>
    <t>732108</t>
  </si>
  <si>
    <t>732109</t>
  </si>
  <si>
    <t>732110</t>
  </si>
  <si>
    <t>732111</t>
  </si>
  <si>
    <t>732202</t>
  </si>
  <si>
    <t>732203</t>
  </si>
  <si>
    <t>732204</t>
  </si>
  <si>
    <t>732205</t>
  </si>
  <si>
    <t>732206</t>
  </si>
  <si>
    <t>732207</t>
  </si>
  <si>
    <t>732208</t>
  </si>
  <si>
    <t>732209</t>
  </si>
  <si>
    <t>732210</t>
  </si>
  <si>
    <t>732211</t>
  </si>
  <si>
    <t>732402</t>
  </si>
  <si>
    <t>732403</t>
  </si>
  <si>
    <t>732404</t>
  </si>
  <si>
    <t>732405</t>
  </si>
  <si>
    <t>732406</t>
  </si>
  <si>
    <t>732407</t>
  </si>
  <si>
    <t>732408</t>
  </si>
  <si>
    <t>732409</t>
  </si>
  <si>
    <t>732410</t>
  </si>
  <si>
    <t>732411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</si>
</sst>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.0000_-;\-* #,##0.000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i/>
      <sz val="11"/>
      <color theme="1"/>
      <name val="Arial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</cellStyleXfs>
  <cellXfs count="274">
    <xf numFmtId="0" fontId="0" fillId="0" borderId="0" xfId="0"/>
    <xf numFmtId="0" fontId="5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2" xfId="0" applyFill="1" applyBorder="1"/>
    <xf numFmtId="0" fontId="3" fillId="5" borderId="2" xfId="0" applyFont="1" applyFill="1" applyBorder="1"/>
    <xf numFmtId="4" fontId="3" fillId="5" borderId="2" xfId="0" applyNumberFormat="1" applyFont="1" applyFill="1" applyBorder="1"/>
    <xf numFmtId="10" fontId="3" fillId="5" borderId="2" xfId="0" applyNumberFormat="1" applyFont="1" applyFill="1" applyBorder="1"/>
    <xf numFmtId="0" fontId="0" fillId="0" borderId="2" xfId="0" applyBorder="1"/>
    <xf numFmtId="0" fontId="3" fillId="0" borderId="2" xfId="0" applyFont="1" applyBorder="1"/>
    <xf numFmtId="4" fontId="0" fillId="0" borderId="2" xfId="0" applyNumberFormat="1" applyBorder="1"/>
    <xf numFmtId="43" fontId="0" fillId="0" borderId="2" xfId="0" applyNumberFormat="1" applyBorder="1"/>
    <xf numFmtId="0" fontId="0" fillId="0" borderId="2" xfId="0" applyBorder="1" applyAlignment="1">
      <alignment vertical="distributed"/>
    </xf>
    <xf numFmtId="2" fontId="0" fillId="0" borderId="0" xfId="0" applyNumberFormat="1"/>
    <xf numFmtId="43" fontId="3" fillId="5" borderId="2" xfId="0" applyNumberFormat="1" applyFont="1" applyFill="1" applyBorder="1"/>
    <xf numFmtId="0" fontId="0" fillId="0" borderId="2" xfId="0" applyBorder="1" applyAlignment="1">
      <alignment horizontal="center"/>
    </xf>
    <xf numFmtId="43" fontId="0" fillId="0" borderId="2" xfId="1" applyFont="1" applyBorder="1"/>
    <xf numFmtId="43" fontId="3" fillId="0" borderId="2" xfId="0" applyNumberFormat="1" applyFont="1" applyBorder="1"/>
    <xf numFmtId="0" fontId="0" fillId="0" borderId="2" xfId="0" applyBorder="1" applyAlignment="1">
      <alignment horizontal="center" vertical="top" justifyLastLine="1"/>
    </xf>
    <xf numFmtId="0" fontId="0" fillId="0" borderId="2" xfId="0" applyBorder="1" applyAlignment="1">
      <alignment horizontal="left" vertical="top" justifyLastLine="1"/>
    </xf>
    <xf numFmtId="10" fontId="0" fillId="0" borderId="2" xfId="1" applyNumberFormat="1" applyFont="1" applyBorder="1"/>
    <xf numFmtId="43" fontId="0" fillId="0" borderId="2" xfId="1" applyFont="1" applyFill="1" applyBorder="1"/>
    <xf numFmtId="43" fontId="0" fillId="0" borderId="0" xfId="1" applyFont="1"/>
    <xf numFmtId="43" fontId="0" fillId="0" borderId="0" xfId="1" applyFont="1" applyFill="1" applyBorder="1"/>
    <xf numFmtId="43" fontId="0" fillId="0" borderId="0" xfId="0" applyNumberFormat="1"/>
    <xf numFmtId="49" fontId="0" fillId="0" borderId="2" xfId="0" applyNumberFormat="1" applyBorder="1" applyAlignment="1">
      <alignment horizontal="center"/>
    </xf>
    <xf numFmtId="164" fontId="0" fillId="0" borderId="0" xfId="0" applyNumberFormat="1"/>
    <xf numFmtId="43" fontId="3" fillId="0" borderId="2" xfId="1" applyFont="1" applyBorder="1"/>
    <xf numFmtId="0" fontId="3" fillId="0" borderId="2" xfId="0" applyFont="1" applyBorder="1" applyAlignment="1">
      <alignment vertical="distributed"/>
    </xf>
    <xf numFmtId="0" fontId="8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/>
    <xf numFmtId="43" fontId="9" fillId="0" borderId="2" xfId="1" applyFont="1" applyBorder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justify" vertical="distributed"/>
    </xf>
    <xf numFmtId="0" fontId="9" fillId="0" borderId="2" xfId="0" applyFont="1" applyBorder="1" applyAlignment="1">
      <alignment vertical="distributed"/>
    </xf>
    <xf numFmtId="0" fontId="7" fillId="0" borderId="2" xfId="0" applyFont="1" applyBorder="1" applyAlignment="1">
      <alignment horizontal="center"/>
    </xf>
    <xf numFmtId="43" fontId="7" fillId="0" borderId="2" xfId="1" applyFont="1" applyBorder="1"/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top" justifyLastLine="1"/>
    </xf>
    <xf numFmtId="0" fontId="9" fillId="0" borderId="2" xfId="0" applyFont="1" applyBorder="1" applyAlignment="1">
      <alignment horizontal="left" vertical="top" justifyLastLine="1"/>
    </xf>
    <xf numFmtId="0" fontId="7" fillId="0" borderId="2" xfId="0" applyFont="1" applyBorder="1" applyAlignment="1">
      <alignment vertical="distributed"/>
    </xf>
    <xf numFmtId="43" fontId="7" fillId="0" borderId="2" xfId="0" applyNumberFormat="1" applyFont="1" applyBorder="1"/>
    <xf numFmtId="49" fontId="9" fillId="0" borderId="2" xfId="0" applyNumberFormat="1" applyFont="1" applyBorder="1" applyAlignment="1">
      <alignment horizontal="center"/>
    </xf>
    <xf numFmtId="4" fontId="3" fillId="6" borderId="2" xfId="0" applyNumberFormat="1" applyFont="1" applyFill="1" applyBorder="1"/>
    <xf numFmtId="4" fontId="3" fillId="0" borderId="2" xfId="0" applyNumberFormat="1" applyFont="1" applyBorder="1"/>
    <xf numFmtId="0" fontId="0" fillId="8" borderId="2" xfId="0" applyFill="1" applyBorder="1"/>
    <xf numFmtId="0" fontId="0" fillId="0" borderId="0" xfId="0" applyAlignment="1">
      <alignment vertical="center"/>
    </xf>
    <xf numFmtId="10" fontId="0" fillId="0" borderId="2" xfId="3" applyNumberFormat="1" applyFont="1" applyFill="1" applyBorder="1"/>
    <xf numFmtId="0" fontId="0" fillId="0" borderId="2" xfId="0" applyBorder="1" applyAlignment="1">
      <alignment wrapText="1"/>
    </xf>
    <xf numFmtId="44" fontId="0" fillId="0" borderId="0" xfId="2" applyFont="1"/>
    <xf numFmtId="0" fontId="3" fillId="0" borderId="2" xfId="0" applyFont="1" applyBorder="1" applyAlignment="1">
      <alignment horizontal="center"/>
    </xf>
    <xf numFmtId="43" fontId="3" fillId="0" borderId="2" xfId="0" applyNumberFormat="1" applyFont="1" applyBorder="1" applyAlignment="1">
      <alignment vertical="distributed"/>
    </xf>
    <xf numFmtId="0" fontId="3" fillId="0" borderId="2" xfId="0" applyFont="1" applyBorder="1" applyAlignment="1">
      <alignment horizontal="center" vertical="top" justifyLastLine="1"/>
    </xf>
    <xf numFmtId="0" fontId="3" fillId="0" borderId="2" xfId="0" applyFont="1" applyBorder="1" applyAlignment="1">
      <alignment horizontal="left" vertical="top" justifyLastLine="1"/>
    </xf>
    <xf numFmtId="49" fontId="3" fillId="0" borderId="2" xfId="0" applyNumberFormat="1" applyFont="1" applyBorder="1" applyAlignment="1">
      <alignment horizontal="center"/>
    </xf>
    <xf numFmtId="0" fontId="7" fillId="5" borderId="2" xfId="0" applyFont="1" applyFill="1" applyBorder="1"/>
    <xf numFmtId="4" fontId="7" fillId="5" borderId="2" xfId="0" applyNumberFormat="1" applyFont="1" applyFill="1" applyBorder="1"/>
    <xf numFmtId="0" fontId="9" fillId="0" borderId="2" xfId="0" applyFont="1" applyBorder="1" applyAlignment="1">
      <alignment horizontal="justify" vertical="distributed" wrapText="1"/>
    </xf>
    <xf numFmtId="0" fontId="7" fillId="0" borderId="2" xfId="0" applyFont="1" applyBorder="1" applyAlignment="1">
      <alignment horizontal="justify" vertical="center" wrapText="1"/>
    </xf>
    <xf numFmtId="43" fontId="9" fillId="0" borderId="2" xfId="1" applyFont="1" applyFill="1" applyBorder="1"/>
    <xf numFmtId="0" fontId="3" fillId="5" borderId="2" xfId="0" applyFont="1" applyFill="1" applyBorder="1" applyAlignment="1">
      <alignment horizontal="left"/>
    </xf>
    <xf numFmtId="0" fontId="3" fillId="5" borderId="2" xfId="0" applyFont="1" applyFill="1" applyBorder="1" applyAlignment="1">
      <alignment vertical="distributed"/>
    </xf>
    <xf numFmtId="0" fontId="3" fillId="5" borderId="2" xfId="0" applyFont="1" applyFill="1" applyBorder="1" applyAlignment="1">
      <alignment horizontal="left" vertical="top" justifyLastLine="1"/>
    </xf>
    <xf numFmtId="0" fontId="0" fillId="0" borderId="2" xfId="0" applyBorder="1" applyAlignment="1">
      <alignment horizontal="left"/>
    </xf>
    <xf numFmtId="43" fontId="1" fillId="0" borderId="2" xfId="5" applyFont="1" applyBorder="1"/>
    <xf numFmtId="0" fontId="4" fillId="5" borderId="2" xfId="0" applyFont="1" applyFill="1" applyBorder="1" applyAlignment="1">
      <alignment horizontal="center" vertical="top" wrapText="1"/>
    </xf>
    <xf numFmtId="43" fontId="4" fillId="5" borderId="2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/>
    </xf>
    <xf numFmtId="0" fontId="3" fillId="0" borderId="7" xfId="0" applyFont="1" applyBorder="1"/>
    <xf numFmtId="0" fontId="3" fillId="0" borderId="2" xfId="0" applyFont="1" applyBorder="1" applyAlignment="1">
      <alignment horizontal="justify" vertical="justify"/>
    </xf>
    <xf numFmtId="0" fontId="0" fillId="0" borderId="2" xfId="0" applyBorder="1" applyAlignment="1">
      <alignment horizontal="justify" vertical="distributed"/>
    </xf>
    <xf numFmtId="0" fontId="0" fillId="0" borderId="2" xfId="0" applyBorder="1" applyAlignment="1">
      <alignment horizontal="justify" vertical="justify"/>
    </xf>
    <xf numFmtId="43" fontId="4" fillId="5" borderId="2" xfId="0" applyNumberFormat="1" applyFont="1" applyFill="1" applyBorder="1" applyAlignment="1">
      <alignment horizontal="right" vertical="top" wrapText="1"/>
    </xf>
    <xf numFmtId="0" fontId="10" fillId="0" borderId="2" xfId="0" applyFont="1" applyBorder="1" applyAlignment="1">
      <alignment horizontal="center" vertical="top" wrapText="1"/>
    </xf>
    <xf numFmtId="43" fontId="0" fillId="0" borderId="2" xfId="0" applyNumberFormat="1" applyBorder="1" applyAlignment="1">
      <alignment horizontal="right" vertical="top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/>
    <xf numFmtId="0" fontId="13" fillId="4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5" borderId="2" xfId="0" applyFont="1" applyFill="1" applyBorder="1"/>
    <xf numFmtId="0" fontId="12" fillId="5" borderId="2" xfId="0" applyFont="1" applyFill="1" applyBorder="1" applyAlignment="1">
      <alignment horizontal="center"/>
    </xf>
    <xf numFmtId="0" fontId="11" fillId="5" borderId="2" xfId="0" applyFont="1" applyFill="1" applyBorder="1"/>
    <xf numFmtId="0" fontId="14" fillId="0" borderId="2" xfId="0" applyFont="1" applyBorder="1" applyAlignment="1">
      <alignment horizontal="center"/>
    </xf>
    <xf numFmtId="49" fontId="14" fillId="0" borderId="2" xfId="6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49" fontId="14" fillId="0" borderId="2" xfId="0" applyNumberFormat="1" applyFont="1" applyBorder="1" applyAlignment="1">
      <alignment horizontal="left" vertical="center"/>
    </xf>
    <xf numFmtId="0" fontId="11" fillId="0" borderId="2" xfId="0" applyFont="1" applyBorder="1"/>
    <xf numFmtId="43" fontId="12" fillId="0" borderId="2" xfId="1" applyFont="1" applyBorder="1"/>
    <xf numFmtId="0" fontId="12" fillId="0" borderId="2" xfId="0" applyFont="1" applyBorder="1" applyAlignment="1">
      <alignment vertical="distributed"/>
    </xf>
    <xf numFmtId="0" fontId="12" fillId="0" borderId="2" xfId="0" applyFont="1" applyBorder="1"/>
    <xf numFmtId="0" fontId="12" fillId="0" borderId="2" xfId="0" applyFont="1" applyBorder="1" applyAlignment="1">
      <alignment horizontal="left" vertical="top" justifyLastLine="1"/>
    </xf>
    <xf numFmtId="0" fontId="14" fillId="0" borderId="2" xfId="0" applyFont="1" applyBorder="1" applyAlignment="1">
      <alignment horizontal="left"/>
    </xf>
    <xf numFmtId="4" fontId="12" fillId="0" borderId="0" xfId="0" applyNumberFormat="1" applyFont="1"/>
    <xf numFmtId="0" fontId="12" fillId="0" borderId="2" xfId="0" applyFont="1" applyBorder="1" applyAlignment="1">
      <alignment horizontal="left"/>
    </xf>
    <xf numFmtId="4" fontId="12" fillId="0" borderId="2" xfId="0" applyNumberFormat="1" applyFont="1" applyBorder="1"/>
    <xf numFmtId="0" fontId="14" fillId="0" borderId="2" xfId="4" applyNumberFormat="1" applyFont="1" applyFill="1" applyBorder="1" applyAlignment="1">
      <alignment horizontal="center" vertical="center"/>
    </xf>
    <xf numFmtId="49" fontId="14" fillId="0" borderId="2" xfId="4" applyNumberFormat="1" applyFont="1" applyFill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16" fillId="0" borderId="0" xfId="0" applyFont="1"/>
    <xf numFmtId="49" fontId="16" fillId="0" borderId="0" xfId="6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2" fillId="0" borderId="0" xfId="0" applyFont="1" applyAlignment="1">
      <alignment wrapText="1"/>
    </xf>
    <xf numFmtId="49" fontId="12" fillId="5" borderId="2" xfId="0" applyNumberFormat="1" applyFont="1" applyFill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49" fontId="14" fillId="0" borderId="2" xfId="0" applyNumberFormat="1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wrapText="1"/>
    </xf>
    <xf numFmtId="49" fontId="14" fillId="0" borderId="0" xfId="4" applyNumberFormat="1" applyFont="1" applyFill="1" applyBorder="1" applyAlignment="1">
      <alignment horizontal="left" vertical="center"/>
    </xf>
    <xf numFmtId="49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4" fillId="0" borderId="0" xfId="0" applyFont="1"/>
    <xf numFmtId="49" fontId="14" fillId="0" borderId="0" xfId="6" applyNumberFormat="1" applyFont="1" applyFill="1" applyBorder="1" applyAlignment="1">
      <alignment horizontal="center"/>
    </xf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3" fontId="12" fillId="0" borderId="0" xfId="5" applyFont="1" applyBorder="1"/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43" fontId="0" fillId="0" borderId="0" xfId="1" applyFont="1" applyBorder="1"/>
    <xf numFmtId="4" fontId="0" fillId="0" borderId="0" xfId="0" applyNumberFormat="1"/>
    <xf numFmtId="43" fontId="12" fillId="0" borderId="0" xfId="1" applyFont="1"/>
    <xf numFmtId="10" fontId="0" fillId="0" borderId="0" xfId="0" applyNumberFormat="1"/>
    <xf numFmtId="0" fontId="12" fillId="8" borderId="10" xfId="0" applyFont="1" applyFill="1" applyBorder="1" applyAlignment="1">
      <alignment horizontal="center"/>
    </xf>
    <xf numFmtId="0" fontId="12" fillId="0" borderId="2" xfId="0" applyFont="1" applyBorder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44" fontId="12" fillId="0" borderId="2" xfId="0" applyNumberFormat="1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2" xfId="7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1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justify" vertical="distributed"/>
    </xf>
    <xf numFmtId="0" fontId="11" fillId="0" borderId="2" xfId="0" applyFont="1" applyBorder="1" applyAlignment="1">
      <alignment horizontal="left" vertical="center" wrapText="1"/>
    </xf>
    <xf numFmtId="43" fontId="12" fillId="0" borderId="2" xfId="0" applyNumberFormat="1" applyFont="1" applyBorder="1"/>
    <xf numFmtId="0" fontId="12" fillId="0" borderId="11" xfId="0" applyFont="1" applyBorder="1"/>
    <xf numFmtId="0" fontId="12" fillId="0" borderId="12" xfId="0" applyFont="1" applyBorder="1" applyAlignment="1">
      <alignment horizontal="center"/>
    </xf>
    <xf numFmtId="49" fontId="14" fillId="0" borderId="11" xfId="6" applyNumberFormat="1" applyFont="1" applyFill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/>
    </xf>
    <xf numFmtId="43" fontId="12" fillId="0" borderId="2" xfId="1" applyFont="1" applyBorder="1" applyAlignment="1">
      <alignment horizontal="right"/>
    </xf>
    <xf numFmtId="43" fontId="12" fillId="0" borderId="2" xfId="1" applyFont="1" applyFill="1" applyBorder="1"/>
    <xf numFmtId="43" fontId="12" fillId="0" borderId="2" xfId="1" applyFont="1" applyFill="1" applyBorder="1" applyAlignment="1">
      <alignment horizontal="right"/>
    </xf>
    <xf numFmtId="0" fontId="12" fillId="8" borderId="12" xfId="0" applyFont="1" applyFill="1" applyBorder="1" applyAlignment="1">
      <alignment horizontal="center"/>
    </xf>
    <xf numFmtId="0" fontId="14" fillId="0" borderId="11" xfId="7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 wrapText="1"/>
    </xf>
    <xf numFmtId="43" fontId="12" fillId="0" borderId="11" xfId="1" applyFont="1" applyBorder="1"/>
    <xf numFmtId="43" fontId="0" fillId="0" borderId="0" xfId="1" applyFont="1" applyAlignment="1">
      <alignment horizontal="center" vertical="center"/>
    </xf>
    <xf numFmtId="165" fontId="0" fillId="0" borderId="0" xfId="1" applyNumberFormat="1" applyFont="1"/>
    <xf numFmtId="0" fontId="12" fillId="0" borderId="2" xfId="0" applyFont="1" applyBorder="1" applyAlignment="1">
      <alignment horizontal="justify" vertical="center" wrapText="1"/>
    </xf>
    <xf numFmtId="0" fontId="12" fillId="0" borderId="2" xfId="0" applyFont="1" applyBorder="1" applyAlignment="1">
      <alignment wrapText="1"/>
    </xf>
    <xf numFmtId="0" fontId="21" fillId="0" borderId="0" xfId="0" applyFont="1"/>
    <xf numFmtId="0" fontId="23" fillId="4" borderId="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5" borderId="2" xfId="0" applyFont="1" applyFill="1" applyBorder="1"/>
    <xf numFmtId="0" fontId="24" fillId="5" borderId="2" xfId="0" applyFont="1" applyFill="1" applyBorder="1"/>
    <xf numFmtId="4" fontId="24" fillId="5" borderId="2" xfId="0" applyNumberFormat="1" applyFont="1" applyFill="1" applyBorder="1"/>
    <xf numFmtId="10" fontId="24" fillId="5" borderId="2" xfId="0" applyNumberFormat="1" applyFont="1" applyFill="1" applyBorder="1"/>
    <xf numFmtId="0" fontId="21" fillId="0" borderId="2" xfId="0" applyFont="1" applyBorder="1"/>
    <xf numFmtId="0" fontId="24" fillId="0" borderId="2" xfId="0" applyFont="1" applyBorder="1"/>
    <xf numFmtId="43" fontId="21" fillId="0" borderId="2" xfId="0" applyNumberFormat="1" applyFont="1" applyBorder="1"/>
    <xf numFmtId="4" fontId="21" fillId="0" borderId="2" xfId="0" applyNumberFormat="1" applyFont="1" applyBorder="1"/>
    <xf numFmtId="10" fontId="21" fillId="0" borderId="2" xfId="0" applyNumberFormat="1" applyFont="1" applyBorder="1"/>
    <xf numFmtId="0" fontId="21" fillId="0" borderId="2" xfId="0" applyFont="1" applyBorder="1" applyAlignment="1">
      <alignment vertical="distributed"/>
    </xf>
    <xf numFmtId="2" fontId="21" fillId="0" borderId="0" xfId="0" applyNumberFormat="1" applyFont="1"/>
    <xf numFmtId="0" fontId="22" fillId="0" borderId="0" xfId="0" applyFont="1"/>
    <xf numFmtId="43" fontId="24" fillId="5" borderId="2" xfId="0" applyNumberFormat="1" applyFont="1" applyFill="1" applyBorder="1"/>
    <xf numFmtId="9" fontId="24" fillId="5" borderId="2" xfId="0" applyNumberFormat="1" applyFont="1" applyFill="1" applyBorder="1"/>
    <xf numFmtId="0" fontId="21" fillId="0" borderId="2" xfId="0" applyFont="1" applyBorder="1" applyAlignment="1">
      <alignment horizontal="center"/>
    </xf>
    <xf numFmtId="43" fontId="21" fillId="0" borderId="2" xfId="1" applyFont="1" applyBorder="1"/>
    <xf numFmtId="0" fontId="21" fillId="0" borderId="2" xfId="0" applyFont="1" applyBorder="1" applyAlignment="1">
      <alignment horizontal="center" vertical="top" justifyLastLine="1"/>
    </xf>
    <xf numFmtId="0" fontId="21" fillId="0" borderId="2" xfId="0" applyFont="1" applyBorder="1" applyAlignment="1">
      <alignment horizontal="left" vertical="top" justifyLastLine="1"/>
    </xf>
    <xf numFmtId="10" fontId="21" fillId="0" borderId="2" xfId="1" applyNumberFormat="1" applyFont="1" applyBorder="1"/>
    <xf numFmtId="0" fontId="21" fillId="0" borderId="2" xfId="0" applyFont="1" applyBorder="1" applyAlignment="1">
      <alignment horizontal="justify" vertical="center" wrapText="1"/>
    </xf>
    <xf numFmtId="0" fontId="21" fillId="0" borderId="2" xfId="0" applyFont="1" applyBorder="1" applyAlignment="1">
      <alignment horizontal="justify" vertical="center"/>
    </xf>
    <xf numFmtId="49" fontId="21" fillId="0" borderId="2" xfId="0" applyNumberFormat="1" applyFont="1" applyBorder="1" applyAlignment="1">
      <alignment horizontal="center"/>
    </xf>
    <xf numFmtId="0" fontId="12" fillId="8" borderId="2" xfId="0" applyFont="1" applyFill="1" applyBorder="1" applyAlignment="1">
      <alignment horizontal="center"/>
    </xf>
    <xf numFmtId="43" fontId="11" fillId="0" borderId="2" xfId="1" applyFont="1" applyBorder="1"/>
    <xf numFmtId="43" fontId="11" fillId="5" borderId="2" xfId="1" applyFont="1" applyFill="1" applyBorder="1"/>
    <xf numFmtId="9" fontId="0" fillId="0" borderId="0" xfId="0" applyNumberFormat="1"/>
    <xf numFmtId="0" fontId="11" fillId="5" borderId="2" xfId="0" applyFont="1" applyFill="1" applyBorder="1" applyAlignment="1">
      <alignment wrapText="1"/>
    </xf>
    <xf numFmtId="4" fontId="11" fillId="5" borderId="2" xfId="0" applyNumberFormat="1" applyFont="1" applyFill="1" applyBorder="1" applyAlignment="1">
      <alignment wrapText="1"/>
    </xf>
    <xf numFmtId="43" fontId="11" fillId="5" borderId="2" xfId="1" applyFont="1" applyFill="1" applyBorder="1" applyAlignment="1">
      <alignment wrapText="1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justify" vertical="distributed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vertical="distributed" wrapText="1"/>
    </xf>
    <xf numFmtId="0" fontId="12" fillId="0" borderId="2" xfId="0" applyFont="1" applyBorder="1" applyAlignment="1">
      <alignment horizontal="center" vertical="top" justifyLastLine="1"/>
    </xf>
    <xf numFmtId="4" fontId="11" fillId="0" borderId="2" xfId="0" applyNumberFormat="1" applyFont="1" applyBorder="1"/>
    <xf numFmtId="0" fontId="11" fillId="0" borderId="2" xfId="0" applyFont="1" applyBorder="1" applyAlignment="1">
      <alignment vertical="distributed"/>
    </xf>
    <xf numFmtId="0" fontId="11" fillId="0" borderId="2" xfId="0" applyFont="1" applyBorder="1" applyAlignment="1">
      <alignment vertical="distributed" wrapText="1"/>
    </xf>
    <xf numFmtId="43" fontId="11" fillId="0" borderId="2" xfId="1" applyFont="1" applyFill="1" applyBorder="1"/>
    <xf numFmtId="43" fontId="11" fillId="0" borderId="2" xfId="0" applyNumberFormat="1" applyFont="1" applyBorder="1"/>
    <xf numFmtId="49" fontId="12" fillId="0" borderId="2" xfId="0" applyNumberFormat="1" applyFont="1" applyBorder="1" applyAlignment="1">
      <alignment horizontal="center"/>
    </xf>
    <xf numFmtId="43" fontId="0" fillId="0" borderId="0" xfId="1" applyFont="1" applyAlignment="1">
      <alignment vertical="center"/>
    </xf>
    <xf numFmtId="43" fontId="3" fillId="0" borderId="2" xfId="1" applyFont="1" applyFill="1" applyBorder="1"/>
    <xf numFmtId="0" fontId="26" fillId="0" borderId="0" xfId="0" applyFont="1"/>
    <xf numFmtId="0" fontId="27" fillId="4" borderId="2" xfId="0" applyFont="1" applyFill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5" borderId="2" xfId="0" applyFont="1" applyFill="1" applyBorder="1" applyAlignment="1">
      <alignment horizontal="center" wrapText="1"/>
    </xf>
    <xf numFmtId="0" fontId="28" fillId="5" borderId="2" xfId="0" applyFont="1" applyFill="1" applyBorder="1" applyAlignment="1">
      <alignment wrapText="1"/>
    </xf>
    <xf numFmtId="4" fontId="28" fillId="5" borderId="2" xfId="0" applyNumberFormat="1" applyFont="1" applyFill="1" applyBorder="1" applyAlignment="1">
      <alignment wrapText="1"/>
    </xf>
    <xf numFmtId="0" fontId="28" fillId="0" borderId="2" xfId="0" applyFont="1" applyBorder="1" applyAlignment="1">
      <alignment horizontal="center" vertical="center"/>
    </xf>
    <xf numFmtId="0" fontId="28" fillId="0" borderId="2" xfId="0" applyFont="1" applyBorder="1"/>
    <xf numFmtId="43" fontId="26" fillId="0" borderId="2" xfId="1" applyFont="1" applyBorder="1"/>
    <xf numFmtId="0" fontId="26" fillId="0" borderId="2" xfId="0" applyFont="1" applyBorder="1" applyAlignment="1">
      <alignment horizontal="center" vertical="center"/>
    </xf>
    <xf numFmtId="0" fontId="26" fillId="0" borderId="2" xfId="0" applyFont="1" applyBorder="1"/>
    <xf numFmtId="0" fontId="26" fillId="0" borderId="2" xfId="0" applyFont="1" applyBorder="1" applyAlignment="1">
      <alignment vertical="distributed"/>
    </xf>
    <xf numFmtId="43" fontId="28" fillId="0" borderId="2" xfId="1" applyFont="1" applyBorder="1"/>
    <xf numFmtId="0" fontId="26" fillId="0" borderId="2" xfId="0" applyFont="1" applyBorder="1" applyAlignment="1">
      <alignment horizontal="left" vertical="top" justifyLastLine="1"/>
    </xf>
    <xf numFmtId="43" fontId="26" fillId="0" borderId="2" xfId="1" applyFont="1" applyFill="1" applyBorder="1"/>
    <xf numFmtId="0" fontId="28" fillId="0" borderId="2" xfId="0" applyFont="1" applyBorder="1" applyAlignment="1">
      <alignment vertical="distributed"/>
    </xf>
    <xf numFmtId="49" fontId="26" fillId="0" borderId="2" xfId="0" applyNumberFormat="1" applyFont="1" applyBorder="1" applyAlignment="1">
      <alignment horizontal="center" vertical="center"/>
    </xf>
    <xf numFmtId="4" fontId="11" fillId="5" borderId="2" xfId="0" applyNumberFormat="1" applyFont="1" applyFill="1" applyBorder="1" applyAlignment="1">
      <alignment horizontal="right" vertical="center" wrapText="1"/>
    </xf>
    <xf numFmtId="0" fontId="29" fillId="0" borderId="2" xfId="0" applyFont="1" applyBorder="1" applyAlignment="1">
      <alignment horizontal="center"/>
    </xf>
    <xf numFmtId="0" fontId="20" fillId="0" borderId="2" xfId="0" applyFont="1" applyBorder="1" applyAlignment="1">
      <alignment vertical="center" wrapText="1"/>
    </xf>
    <xf numFmtId="49" fontId="14" fillId="0" borderId="11" xfId="4" applyNumberFormat="1" applyFont="1" applyFill="1" applyBorder="1" applyAlignment="1">
      <alignment horizontal="left" vertical="center"/>
    </xf>
    <xf numFmtId="0" fontId="12" fillId="0" borderId="3" xfId="0" applyFont="1" applyBorder="1" applyAlignment="1">
      <alignment horizontal="left" vertical="center" wrapText="1"/>
    </xf>
    <xf numFmtId="43" fontId="12" fillId="0" borderId="3" xfId="1" applyFont="1" applyBorder="1" applyAlignment="1">
      <alignment horizontal="left" vertical="center" wrapText="1"/>
    </xf>
    <xf numFmtId="43" fontId="12" fillId="0" borderId="2" xfId="1" applyFont="1" applyBorder="1" applyAlignment="1">
      <alignment horizontal="right" vertical="center"/>
    </xf>
    <xf numFmtId="43" fontId="14" fillId="0" borderId="2" xfId="1" applyFont="1" applyBorder="1"/>
    <xf numFmtId="43" fontId="12" fillId="0" borderId="11" xfId="1" applyFont="1" applyFill="1" applyBorder="1"/>
    <xf numFmtId="43" fontId="0" fillId="0" borderId="2" xfId="0" applyNumberFormat="1" applyBorder="1" applyAlignment="1">
      <alignment vertical="distributed"/>
    </xf>
    <xf numFmtId="43" fontId="3" fillId="0" borderId="2" xfId="0" applyNumberFormat="1" applyFont="1" applyBorder="1" applyAlignment="1">
      <alignment horizontal="left" vertical="top" justifyLastLine="1"/>
    </xf>
    <xf numFmtId="43" fontId="0" fillId="0" borderId="2" xfId="0" applyNumberFormat="1" applyBorder="1" applyAlignment="1">
      <alignment horizontal="left" vertical="top" justifyLastLine="1"/>
    </xf>
    <xf numFmtId="43" fontId="0" fillId="0" borderId="2" xfId="0" applyNumberFormat="1" applyBorder="1" applyAlignment="1">
      <alignment wrapText="1"/>
    </xf>
    <xf numFmtId="4" fontId="7" fillId="0" borderId="2" xfId="0" applyNumberFormat="1" applyFont="1" applyBorder="1"/>
    <xf numFmtId="4" fontId="9" fillId="0" borderId="2" xfId="0" applyNumberFormat="1" applyFont="1" applyBorder="1"/>
    <xf numFmtId="43" fontId="7" fillId="0" borderId="2" xfId="1" applyFont="1" applyFill="1" applyBorder="1"/>
    <xf numFmtId="43" fontId="3" fillId="5" borderId="2" xfId="0" applyNumberFormat="1" applyFont="1" applyFill="1" applyBorder="1" applyAlignment="1">
      <alignment horizontal="right"/>
    </xf>
    <xf numFmtId="4" fontId="20" fillId="0" borderId="9" xfId="0" applyNumberFormat="1" applyFont="1" applyBorder="1" applyAlignment="1">
      <alignment horizontal="right" vertical="center"/>
    </xf>
    <xf numFmtId="4" fontId="20" fillId="0" borderId="2" xfId="0" applyNumberFormat="1" applyFont="1" applyBorder="1" applyAlignment="1">
      <alignment horizontal="right" vertical="center"/>
    </xf>
    <xf numFmtId="0" fontId="6" fillId="3" borderId="0" xfId="0" applyFont="1" applyFill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25" fillId="3" borderId="1" xfId="0" applyFont="1" applyFill="1" applyBorder="1" applyAlignment="1">
      <alignment horizontal="center" vertical="distributed"/>
    </xf>
    <xf numFmtId="0" fontId="25" fillId="3" borderId="0" xfId="0" applyFont="1" applyFill="1" applyAlignment="1">
      <alignment horizontal="center" wrapText="1"/>
    </xf>
    <xf numFmtId="0" fontId="11" fillId="3" borderId="0" xfId="0" applyFont="1" applyFill="1" applyAlignment="1">
      <alignment horizontal="center" wrapText="1"/>
    </xf>
    <xf numFmtId="0" fontId="11" fillId="3" borderId="0" xfId="0" applyFont="1" applyFill="1" applyAlignment="1">
      <alignment horizontal="center" vertical="top" wrapText="1"/>
    </xf>
    <xf numFmtId="0" fontId="11" fillId="7" borderId="8" xfId="0" applyFont="1" applyFill="1" applyBorder="1" applyAlignment="1">
      <alignment horizontal="center" wrapText="1"/>
    </xf>
    <xf numFmtId="0" fontId="11" fillId="7" borderId="0" xfId="0" applyFont="1" applyFill="1" applyAlignment="1">
      <alignment horizontal="center" wrapText="1"/>
    </xf>
    <xf numFmtId="0" fontId="11" fillId="7" borderId="6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right" vertical="center" wrapText="1"/>
    </xf>
    <xf numFmtId="0" fontId="11" fillId="5" borderId="4" xfId="0" applyFont="1" applyFill="1" applyBorder="1" applyAlignment="1">
      <alignment horizontal="right" vertical="center" wrapText="1"/>
    </xf>
    <xf numFmtId="0" fontId="11" fillId="5" borderId="5" xfId="0" applyFont="1" applyFill="1" applyBorder="1" applyAlignment="1">
      <alignment horizontal="right" vertical="center" wrapText="1"/>
    </xf>
    <xf numFmtId="0" fontId="4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6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/>
    </xf>
    <xf numFmtId="0" fontId="4" fillId="3" borderId="0" xfId="0" applyFont="1" applyFill="1" applyAlignment="1">
      <alignment horizontal="center" wrapText="1"/>
    </xf>
    <xf numFmtId="0" fontId="4" fillId="3" borderId="1" xfId="0" applyFont="1" applyFill="1" applyBorder="1" applyAlignment="1">
      <alignment horizontal="center" vertical="top" wrapText="1"/>
    </xf>
    <xf numFmtId="0" fontId="7" fillId="3" borderId="0" xfId="0" applyFont="1" applyFill="1" applyAlignment="1">
      <alignment horizontal="center" wrapText="1"/>
    </xf>
    <xf numFmtId="0" fontId="7" fillId="3" borderId="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11" fillId="3" borderId="1" xfId="0" applyFont="1" applyFill="1" applyBorder="1" applyAlignment="1">
      <alignment horizontal="center" wrapText="1"/>
    </xf>
  </cellXfs>
  <cellStyles count="15">
    <cellStyle name="Incorrecto" xfId="4" builtinId="27"/>
    <cellStyle name="Millares" xfId="1" builtinId="3"/>
    <cellStyle name="Millares 2" xfId="6" xr:uid="{159865DA-0588-4BDC-B146-493157BA4553}"/>
    <cellStyle name="Millares 2 2" xfId="10" xr:uid="{AC063FE7-8A62-4519-99B1-952C898C8482}"/>
    <cellStyle name="Millares 2 3" xfId="13" xr:uid="{E9560CCE-37E1-42B1-816F-330481140C67}"/>
    <cellStyle name="Millares 3" xfId="8" xr:uid="{B3677B6E-36AE-4FBB-9691-19E93D6B8F88}"/>
    <cellStyle name="Millares 4" xfId="5" xr:uid="{730F26E2-DCAE-41F7-BCA5-D75E77421404}"/>
    <cellStyle name="Millares 4 2" xfId="11" xr:uid="{83EA637C-91E7-4966-AECE-29194A404205}"/>
    <cellStyle name="Millares 5" xfId="9" xr:uid="{4A9BAB4E-D1D3-43FD-8F39-11E2AA3F511C}"/>
    <cellStyle name="Moneda" xfId="2" builtinId="4"/>
    <cellStyle name="Moneda 2" xfId="12" xr:uid="{FC7EC816-841E-480F-937A-2C1DA7E459B0}"/>
    <cellStyle name="Normal" xfId="0" builtinId="0"/>
    <cellStyle name="Normal 4" xfId="14" xr:uid="{05027B48-ECDE-40BC-9547-1408262C8EEC}"/>
    <cellStyle name="Normal_COG 2010" xfId="7" xr:uid="{2B9B3F09-2A40-4D83-9655-C1D2DF10767B}"/>
    <cellStyle name="Porcentaje" xfId="3" builtinId="5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498132</xdr:colOff>
      <xdr:row>0</xdr:row>
      <xdr:rowOff>66675</xdr:rowOff>
    </xdr:from>
    <xdr:to>
      <xdr:col>0</xdr:col>
      <xdr:colOff>1752600</xdr:colOff>
      <xdr:row>2</xdr:row>
      <xdr:rowOff>142875</xdr:rowOff>
    </xdr:to>
    <xdr:pic>
      <xdr:nvPicPr>
        <xdr:cNvPr id="4" name="17 Imagen" descr="SAPAM sin fondo.png">
          <a:extLst>
            <a:ext uri="{FF2B5EF4-FFF2-40B4-BE49-F238E27FC236}">
              <a16:creationId xmlns:a16="http://schemas.microsoft.com/office/drawing/2014/main" id="{7A6570AB-5A1D-436E-940E-7F23D20E5C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8132" y="66675"/>
          <a:ext cx="1254468" cy="4572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341823</xdr:colOff>
      <xdr:row>0</xdr:row>
      <xdr:rowOff>17073</xdr:rowOff>
    </xdr:from>
    <xdr:to>
      <xdr:col>1</xdr:col>
      <xdr:colOff>1620787</xdr:colOff>
      <xdr:row>2</xdr:row>
      <xdr:rowOff>170731</xdr:rowOff>
    </xdr:to>
    <xdr:pic>
      <xdr:nvPicPr>
        <xdr:cNvPr id="2" name="17 Imagen" descr="SAPAM sin fondo.png">
          <a:extLst>
            <a:ext uri="{FF2B5EF4-FFF2-40B4-BE49-F238E27FC236}">
              <a16:creationId xmlns:a16="http://schemas.microsoft.com/office/drawing/2014/main" id="{24DA9E0E-F04D-416D-A956-8C230F4C3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1823" y="17073"/>
          <a:ext cx="1670718" cy="53773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161924</xdr:rowOff>
    </xdr:from>
    <xdr:to>
      <xdr:col>0</xdr:col>
      <xdr:colOff>857250</xdr:colOff>
      <xdr:row>3</xdr:row>
      <xdr:rowOff>9524</xdr:rowOff>
    </xdr:to>
    <xdr:pic>
      <xdr:nvPicPr>
        <xdr:cNvPr id="2" name="17 Imagen" descr="SAPAM sin fondo.png">
          <a:extLst>
            <a:ext uri="{FF2B5EF4-FFF2-40B4-BE49-F238E27FC236}">
              <a16:creationId xmlns:a16="http://schemas.microsoft.com/office/drawing/2014/main" id="{AA055828-9C94-422F-8026-5ED4EBEAA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49" y="161924"/>
          <a:ext cx="800101" cy="4286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342898</xdr:colOff>
      <xdr:row>0</xdr:row>
      <xdr:rowOff>114300</xdr:rowOff>
    </xdr:from>
    <xdr:to>
      <xdr:col>0</xdr:col>
      <xdr:colOff>1295399</xdr:colOff>
      <xdr:row>2</xdr:row>
      <xdr:rowOff>164414</xdr:rowOff>
    </xdr:to>
    <xdr:pic>
      <xdr:nvPicPr>
        <xdr:cNvPr id="2" name="17 Imagen" descr="SAPAM sin fondo.png">
          <a:extLst>
            <a:ext uri="{FF2B5EF4-FFF2-40B4-BE49-F238E27FC236}">
              <a16:creationId xmlns:a16="http://schemas.microsoft.com/office/drawing/2014/main" id="{572FC1DC-8246-4578-BC9B-9C25EBA65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898" y="114300"/>
          <a:ext cx="952501" cy="44063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0</xdr:row>
      <xdr:rowOff>38100</xdr:rowOff>
    </xdr:from>
    <xdr:to>
      <xdr:col>1</xdr:col>
      <xdr:colOff>114301</xdr:colOff>
      <xdr:row>3</xdr:row>
      <xdr:rowOff>38100</xdr:rowOff>
    </xdr:to>
    <xdr:pic>
      <xdr:nvPicPr>
        <xdr:cNvPr id="2" name="17 Imagen" descr="SAPAM sin fondo.png">
          <a:extLst>
            <a:ext uri="{FF2B5EF4-FFF2-40B4-BE49-F238E27FC236}">
              <a16:creationId xmlns:a16="http://schemas.microsoft.com/office/drawing/2014/main" id="{3AE09FFD-26D2-4B03-9D1D-F222E0AA0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6" y="38100"/>
          <a:ext cx="723900" cy="5334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0</xdr:row>
      <xdr:rowOff>66676</xdr:rowOff>
    </xdr:from>
    <xdr:to>
      <xdr:col>1</xdr:col>
      <xdr:colOff>504824</xdr:colOff>
      <xdr:row>2</xdr:row>
      <xdr:rowOff>152401</xdr:rowOff>
    </xdr:to>
    <xdr:pic>
      <xdr:nvPicPr>
        <xdr:cNvPr id="2" name="17 Imagen" descr="SAPAM sin fondo.png">
          <a:extLst>
            <a:ext uri="{FF2B5EF4-FFF2-40B4-BE49-F238E27FC236}">
              <a16:creationId xmlns:a16="http://schemas.microsoft.com/office/drawing/2014/main" id="{4189AE5A-BE93-43A4-A362-622832BFB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49" y="66676"/>
          <a:ext cx="923925" cy="4762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1209675</xdr:colOff>
      <xdr:row>2</xdr:row>
      <xdr:rowOff>133350</xdr:rowOff>
    </xdr:to>
    <xdr:pic>
      <xdr:nvPicPr>
        <xdr:cNvPr id="6" name="17 Imagen" descr="SAPAM sin fondo.png">
          <a:extLst>
            <a:ext uri="{FF2B5EF4-FFF2-40B4-BE49-F238E27FC236}">
              <a16:creationId xmlns:a16="http://schemas.microsoft.com/office/drawing/2014/main" id="{61B5FA47-5B55-4A0F-8F26-79123D8BA7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4400" y="38100"/>
          <a:ext cx="1200150" cy="485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266699</xdr:colOff>
      <xdr:row>0</xdr:row>
      <xdr:rowOff>38100</xdr:rowOff>
    </xdr:from>
    <xdr:to>
      <xdr:col>1</xdr:col>
      <xdr:colOff>828674</xdr:colOff>
      <xdr:row>2</xdr:row>
      <xdr:rowOff>152400</xdr:rowOff>
    </xdr:to>
    <xdr:pic>
      <xdr:nvPicPr>
        <xdr:cNvPr id="2" name="17 Imagen" descr="SAPAM sin fondo.png">
          <a:extLst>
            <a:ext uri="{FF2B5EF4-FFF2-40B4-BE49-F238E27FC236}">
              <a16:creationId xmlns:a16="http://schemas.microsoft.com/office/drawing/2014/main" id="{B7B0C41F-4A07-40CA-8CA3-CC80D9513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699" y="38100"/>
          <a:ext cx="1400175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266699</xdr:colOff>
      <xdr:row>0</xdr:row>
      <xdr:rowOff>38100</xdr:rowOff>
    </xdr:from>
    <xdr:to>
      <xdr:col>1</xdr:col>
      <xdr:colOff>828674</xdr:colOff>
      <xdr:row>2</xdr:row>
      <xdr:rowOff>152400</xdr:rowOff>
    </xdr:to>
    <xdr:pic>
      <xdr:nvPicPr>
        <xdr:cNvPr id="3" name="17 Imagen" descr="SAPAM sin fondo.png">
          <a:extLst>
            <a:ext uri="{FF2B5EF4-FFF2-40B4-BE49-F238E27FC236}">
              <a16:creationId xmlns:a16="http://schemas.microsoft.com/office/drawing/2014/main" id="{FED6F47D-8137-4D47-B7F1-DAD8589A7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699" y="38100"/>
          <a:ext cx="1400175" cy="504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114300</xdr:rowOff>
    </xdr:from>
    <xdr:to>
      <xdr:col>1</xdr:col>
      <xdr:colOff>676274</xdr:colOff>
      <xdr:row>2</xdr:row>
      <xdr:rowOff>161925</xdr:rowOff>
    </xdr:to>
    <xdr:pic>
      <xdr:nvPicPr>
        <xdr:cNvPr id="2" name="17 Imagen" descr="SAPAM sin fondo.png">
          <a:extLst>
            <a:ext uri="{FF2B5EF4-FFF2-40B4-BE49-F238E27FC236}">
              <a16:creationId xmlns:a16="http://schemas.microsoft.com/office/drawing/2014/main" id="{6010CD75-B521-4605-9366-1BF051EA5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499" y="114300"/>
          <a:ext cx="1190625" cy="4381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166652</xdr:colOff>
      <xdr:row>0</xdr:row>
      <xdr:rowOff>120196</xdr:rowOff>
    </xdr:from>
    <xdr:to>
      <xdr:col>1</xdr:col>
      <xdr:colOff>1432640</xdr:colOff>
      <xdr:row>3</xdr:row>
      <xdr:rowOff>86180</xdr:rowOff>
    </xdr:to>
    <xdr:pic>
      <xdr:nvPicPr>
        <xdr:cNvPr id="2" name="17 Imagen" descr="SAPAM sin fondo.png">
          <a:extLst>
            <a:ext uri="{FF2B5EF4-FFF2-40B4-BE49-F238E27FC236}">
              <a16:creationId xmlns:a16="http://schemas.microsoft.com/office/drawing/2014/main" id="{C13B926A-B99A-4832-9D6E-4D1E90086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02" y="120196"/>
          <a:ext cx="1265988" cy="5374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114300</xdr:rowOff>
    </xdr:from>
    <xdr:to>
      <xdr:col>0</xdr:col>
      <xdr:colOff>1097708</xdr:colOff>
      <xdr:row>2</xdr:row>
      <xdr:rowOff>47625</xdr:rowOff>
    </xdr:to>
    <xdr:pic>
      <xdr:nvPicPr>
        <xdr:cNvPr id="2" name="17 Imagen" descr="SAPAM sin fondo.png">
          <a:extLst>
            <a:ext uri="{FF2B5EF4-FFF2-40B4-BE49-F238E27FC236}">
              <a16:creationId xmlns:a16="http://schemas.microsoft.com/office/drawing/2014/main" id="{20686701-4566-4278-8BDC-9F615B41C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14300"/>
          <a:ext cx="897683" cy="3524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85725</xdr:rowOff>
    </xdr:from>
    <xdr:to>
      <xdr:col>0</xdr:col>
      <xdr:colOff>1800225</xdr:colOff>
      <xdr:row>2</xdr:row>
      <xdr:rowOff>180975</xdr:rowOff>
    </xdr:to>
    <xdr:pic>
      <xdr:nvPicPr>
        <xdr:cNvPr id="3" name="17 Imagen" descr="SAPAM sin fondo.png">
          <a:extLst>
            <a:ext uri="{FF2B5EF4-FFF2-40B4-BE49-F238E27FC236}">
              <a16:creationId xmlns:a16="http://schemas.microsoft.com/office/drawing/2014/main" id="{AE2B18C9-9287-4068-8942-F21347AE9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5" y="85725"/>
          <a:ext cx="1238250" cy="476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152399</xdr:rowOff>
    </xdr:from>
    <xdr:to>
      <xdr:col>0</xdr:col>
      <xdr:colOff>752475</xdr:colOff>
      <xdr:row>4</xdr:row>
      <xdr:rowOff>135984</xdr:rowOff>
    </xdr:to>
    <xdr:pic>
      <xdr:nvPicPr>
        <xdr:cNvPr id="2" name="17 Imagen" descr="SAPAM sin fondo.png">
          <a:extLst>
            <a:ext uri="{FF2B5EF4-FFF2-40B4-BE49-F238E27FC236}">
              <a16:creationId xmlns:a16="http://schemas.microsoft.com/office/drawing/2014/main" id="{5B8936C7-2BF7-4137-9E5E-A5A850BA2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352424"/>
          <a:ext cx="638175" cy="6122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57150</xdr:rowOff>
    </xdr:from>
    <xdr:to>
      <xdr:col>1</xdr:col>
      <xdr:colOff>28575</xdr:colOff>
      <xdr:row>2</xdr:row>
      <xdr:rowOff>139227</xdr:rowOff>
    </xdr:to>
    <xdr:pic>
      <xdr:nvPicPr>
        <xdr:cNvPr id="2" name="17 Imagen" descr="SAPAM sin fondo.png">
          <a:extLst>
            <a:ext uri="{FF2B5EF4-FFF2-40B4-BE49-F238E27FC236}">
              <a16:creationId xmlns:a16="http://schemas.microsoft.com/office/drawing/2014/main" id="{662CB0C9-497A-4D8C-AC54-6E63C9C87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57150"/>
          <a:ext cx="1200150" cy="47260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123824</xdr:rowOff>
    </xdr:from>
    <xdr:to>
      <xdr:col>1</xdr:col>
      <xdr:colOff>238125</xdr:colOff>
      <xdr:row>3</xdr:row>
      <xdr:rowOff>123825</xdr:rowOff>
    </xdr:to>
    <xdr:pic>
      <xdr:nvPicPr>
        <xdr:cNvPr id="2" name="17 Imagen" descr="SAPAM sin fondo.png">
          <a:extLst>
            <a:ext uri="{FF2B5EF4-FFF2-40B4-BE49-F238E27FC236}">
              <a16:creationId xmlns:a16="http://schemas.microsoft.com/office/drawing/2014/main" id="{BA2B4635-DFEA-48E1-A62E-46A47B715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4" y="123824"/>
          <a:ext cx="1066801" cy="5905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838E6-7603-45FE-9F7E-706751F8B334}">
  <sheetPr>
    <pageSetUpPr fitToPage="1"/>
  </sheetPr>
  <dimension ref="A1:H21"/>
  <sheetViews>
    <sheetView workbookViewId="0">
      <selection activeCell="C16" sqref="C16"/>
    </sheetView>
  </sheetViews>
  <sheetFormatPr baseColWidth="10" defaultRowHeight="15" x14ac:dyDescent="0.25"/>
  <cols>
    <col min="1" max="1" width="41.5703125" customWidth="1"/>
    <col min="2" max="2" width="46.140625" customWidth="1"/>
    <col min="3" max="3" width="29.85546875" customWidth="1"/>
    <col min="4" max="4" width="21.42578125" customWidth="1"/>
    <col min="6" max="6" width="14.140625" bestFit="1" customWidth="1"/>
    <col min="7" max="7" width="16.28515625" bestFit="1" customWidth="1"/>
    <col min="8" max="8" width="11.85546875" bestFit="1" customWidth="1"/>
  </cols>
  <sheetData>
    <row r="1" spans="1:8" ht="15" customHeight="1" x14ac:dyDescent="0.25">
      <c r="A1" s="246" t="s">
        <v>0</v>
      </c>
      <c r="B1" s="246"/>
      <c r="C1" s="246"/>
      <c r="D1" s="246"/>
      <c r="E1" s="163"/>
    </row>
    <row r="2" spans="1:8" ht="15" customHeight="1" x14ac:dyDescent="0.25">
      <c r="A2" s="246" t="s">
        <v>1169</v>
      </c>
      <c r="B2" s="246"/>
      <c r="C2" s="246"/>
      <c r="D2" s="246"/>
      <c r="E2" s="163"/>
    </row>
    <row r="3" spans="1:8" ht="13.5" customHeight="1" x14ac:dyDescent="0.25">
      <c r="A3" s="246" t="s">
        <v>1</v>
      </c>
      <c r="B3" s="246"/>
      <c r="C3" s="246"/>
      <c r="D3" s="246"/>
      <c r="E3" s="163"/>
    </row>
    <row r="4" spans="1:8" ht="35.25" customHeight="1" x14ac:dyDescent="0.25">
      <c r="A4" s="247" t="s">
        <v>2</v>
      </c>
      <c r="B4" s="247"/>
      <c r="C4" s="247"/>
      <c r="D4" s="247"/>
      <c r="E4" s="163"/>
    </row>
    <row r="5" spans="1:8" s="2" customFormat="1" ht="31.5" x14ac:dyDescent="0.25">
      <c r="A5" s="164" t="s">
        <v>3</v>
      </c>
      <c r="B5" s="164" t="s">
        <v>4</v>
      </c>
      <c r="C5" s="164" t="s">
        <v>5</v>
      </c>
      <c r="D5" s="164" t="s">
        <v>6</v>
      </c>
      <c r="E5" s="165"/>
      <c r="G5" s="159"/>
      <c r="H5" s="159"/>
    </row>
    <row r="6" spans="1:8" ht="15.75" x14ac:dyDescent="0.25">
      <c r="A6" s="166"/>
      <c r="B6" s="167" t="s">
        <v>7</v>
      </c>
      <c r="C6" s="168">
        <f>SUM(C7:C12)</f>
        <v>73576055.420000002</v>
      </c>
      <c r="D6" s="169">
        <v>1</v>
      </c>
      <c r="E6" s="163"/>
      <c r="G6" s="21"/>
      <c r="H6" s="21"/>
    </row>
    <row r="7" spans="1:8" ht="15.75" x14ac:dyDescent="0.25">
      <c r="A7" s="170"/>
      <c r="B7" s="171" t="s">
        <v>8</v>
      </c>
      <c r="C7" s="172"/>
      <c r="D7" s="172"/>
      <c r="E7" s="163"/>
      <c r="G7" s="21"/>
      <c r="H7" s="21"/>
    </row>
    <row r="8" spans="1:8" ht="15.75" x14ac:dyDescent="0.25">
      <c r="A8" s="170" t="s">
        <v>9</v>
      </c>
      <c r="B8" s="170" t="s">
        <v>1172</v>
      </c>
      <c r="C8" s="173">
        <v>73576055.420000002</v>
      </c>
      <c r="D8" s="174">
        <v>1</v>
      </c>
      <c r="E8" s="163"/>
      <c r="G8" s="21"/>
      <c r="H8" s="21"/>
    </row>
    <row r="9" spans="1:8" ht="15.75" x14ac:dyDescent="0.25">
      <c r="A9" s="170" t="s">
        <v>10</v>
      </c>
      <c r="B9" s="170" t="s">
        <v>1173</v>
      </c>
      <c r="C9" s="172">
        <v>0</v>
      </c>
      <c r="D9" s="172">
        <v>0</v>
      </c>
      <c r="E9" s="163"/>
      <c r="G9" s="160"/>
      <c r="H9" s="160"/>
    </row>
    <row r="10" spans="1:8" ht="15.75" x14ac:dyDescent="0.25">
      <c r="A10" s="170" t="s">
        <v>1071</v>
      </c>
      <c r="B10" s="170" t="s">
        <v>1174</v>
      </c>
      <c r="C10" s="172">
        <v>0</v>
      </c>
      <c r="D10" s="172">
        <v>0</v>
      </c>
      <c r="E10" s="163"/>
      <c r="F10" s="21"/>
      <c r="G10" s="160"/>
      <c r="H10" s="160"/>
    </row>
    <row r="11" spans="1:8" ht="15.75" x14ac:dyDescent="0.25">
      <c r="A11" s="170" t="s">
        <v>1072</v>
      </c>
      <c r="B11" s="170" t="s">
        <v>1175</v>
      </c>
      <c r="C11" s="172">
        <v>0</v>
      </c>
      <c r="D11" s="172">
        <v>0</v>
      </c>
      <c r="E11" s="163"/>
      <c r="F11" s="21"/>
      <c r="G11" s="21"/>
    </row>
    <row r="12" spans="1:8" ht="31.5" x14ac:dyDescent="0.25">
      <c r="A12" s="175" t="s">
        <v>11</v>
      </c>
      <c r="B12" s="175" t="s">
        <v>1176</v>
      </c>
      <c r="C12" s="172">
        <v>0</v>
      </c>
      <c r="D12" s="172">
        <v>0</v>
      </c>
      <c r="E12" s="163"/>
      <c r="F12" s="21"/>
      <c r="G12" s="21"/>
      <c r="H12" s="21"/>
    </row>
    <row r="13" spans="1:8" ht="15.75" x14ac:dyDescent="0.25">
      <c r="A13" s="163"/>
      <c r="B13" s="163"/>
      <c r="C13" s="163"/>
      <c r="D13" s="163"/>
      <c r="E13" s="163"/>
      <c r="F13" s="129"/>
      <c r="G13" s="21"/>
      <c r="H13" s="21"/>
    </row>
    <row r="14" spans="1:8" ht="15.75" x14ac:dyDescent="0.25">
      <c r="A14" s="163"/>
      <c r="B14" s="163"/>
      <c r="C14" s="163"/>
      <c r="D14" s="163"/>
      <c r="E14" s="176"/>
      <c r="F14" s="23"/>
    </row>
    <row r="15" spans="1:8" ht="15.75" x14ac:dyDescent="0.25">
      <c r="A15" s="163"/>
      <c r="B15" s="163"/>
      <c r="C15" s="163"/>
      <c r="D15" s="163"/>
      <c r="E15" s="163"/>
      <c r="G15" s="129"/>
    </row>
    <row r="16" spans="1:8" ht="15.75" x14ac:dyDescent="0.25">
      <c r="A16" s="163"/>
      <c r="B16" s="163"/>
      <c r="C16" s="163"/>
      <c r="D16" s="163"/>
      <c r="E16" s="163"/>
      <c r="G16" s="23"/>
      <c r="H16" s="23"/>
    </row>
    <row r="17" spans="1:7" ht="15.75" x14ac:dyDescent="0.25">
      <c r="A17" s="163"/>
      <c r="B17" s="177"/>
      <c r="C17" s="163"/>
      <c r="D17" s="163"/>
      <c r="E17" s="163"/>
      <c r="F17" s="21"/>
      <c r="G17" s="191"/>
    </row>
    <row r="18" spans="1:7" ht="15.75" x14ac:dyDescent="0.25">
      <c r="A18" s="163"/>
      <c r="B18" s="163"/>
      <c r="C18" s="163"/>
      <c r="D18" s="163"/>
      <c r="E18" s="163"/>
      <c r="F18" s="21"/>
    </row>
    <row r="19" spans="1:7" ht="15.75" x14ac:dyDescent="0.25">
      <c r="A19" s="163"/>
      <c r="B19" s="163"/>
      <c r="C19" s="163"/>
      <c r="D19" s="163"/>
      <c r="E19" s="163"/>
    </row>
    <row r="20" spans="1:7" ht="15.75" x14ac:dyDescent="0.25">
      <c r="A20" s="163"/>
      <c r="B20" s="163"/>
      <c r="C20" s="163"/>
      <c r="D20" s="163"/>
      <c r="E20" s="163"/>
    </row>
    <row r="21" spans="1:7" ht="15.75" x14ac:dyDescent="0.25">
      <c r="A21" s="163"/>
      <c r="B21" s="163"/>
      <c r="C21" s="163"/>
      <c r="D21" s="163"/>
      <c r="E21" s="163"/>
    </row>
  </sheetData>
  <mergeCells count="4">
    <mergeCell ref="A1:D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scale="87" orientation="landscape" r:id="rId1"/>
  <headerFooter>
    <oddFooter>&amp;R1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7615D-F2E5-4413-B03F-9A2026F316DE}">
  <sheetPr>
    <pageSetUpPr fitToPage="1"/>
  </sheetPr>
  <dimension ref="A1:R78"/>
  <sheetViews>
    <sheetView zoomScale="98" zoomScaleNormal="98" workbookViewId="0">
      <selection activeCell="A79" sqref="A1:O79"/>
    </sheetView>
  </sheetViews>
  <sheetFormatPr baseColWidth="10" defaultRowHeight="15" x14ac:dyDescent="0.25"/>
  <cols>
    <col min="1" max="1" width="5.85546875" customWidth="1"/>
    <col min="2" max="2" width="51" bestFit="1" customWidth="1"/>
    <col min="3" max="3" width="23.42578125" customWidth="1"/>
    <col min="4" max="4" width="14.42578125" customWidth="1"/>
    <col min="5" max="5" width="14.140625" customWidth="1"/>
    <col min="6" max="14" width="13" bestFit="1" customWidth="1"/>
    <col min="15" max="15" width="14.5703125" customWidth="1"/>
    <col min="16" max="16" width="13.85546875" bestFit="1" customWidth="1"/>
    <col min="17" max="17" width="13.42578125" customWidth="1"/>
  </cols>
  <sheetData>
    <row r="1" spans="1:17" ht="15" customHeight="1" x14ac:dyDescent="0.25">
      <c r="A1" s="270" t="s">
        <v>12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</row>
    <row r="2" spans="1:17" ht="15" customHeight="1" x14ac:dyDescent="0.25">
      <c r="A2" s="270" t="s">
        <v>1170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</row>
    <row r="3" spans="1:17" ht="15" customHeight="1" x14ac:dyDescent="0.25">
      <c r="A3" s="270" t="s">
        <v>95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</row>
    <row r="4" spans="1:17" ht="16.5" customHeight="1" x14ac:dyDescent="0.25">
      <c r="A4" s="271" t="s">
        <v>692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</row>
    <row r="5" spans="1:17" s="47" customFormat="1" ht="29.25" customHeight="1" x14ac:dyDescent="0.25">
      <c r="A5" s="28" t="s">
        <v>185</v>
      </c>
      <c r="B5" s="28" t="s">
        <v>186</v>
      </c>
      <c r="C5" s="28" t="s">
        <v>173</v>
      </c>
      <c r="D5" s="28" t="s">
        <v>97</v>
      </c>
      <c r="E5" s="28" t="s">
        <v>98</v>
      </c>
      <c r="F5" s="28" t="s">
        <v>99</v>
      </c>
      <c r="G5" s="28" t="s">
        <v>100</v>
      </c>
      <c r="H5" s="28" t="s">
        <v>101</v>
      </c>
      <c r="I5" s="28" t="s">
        <v>102</v>
      </c>
      <c r="J5" s="28" t="s">
        <v>103</v>
      </c>
      <c r="K5" s="28" t="s">
        <v>104</v>
      </c>
      <c r="L5" s="28" t="s">
        <v>105</v>
      </c>
      <c r="M5" s="28" t="s">
        <v>106</v>
      </c>
      <c r="N5" s="28" t="s">
        <v>107</v>
      </c>
      <c r="O5" s="28" t="s">
        <v>108</v>
      </c>
    </row>
    <row r="6" spans="1:17" x14ac:dyDescent="0.25">
      <c r="A6" s="56"/>
      <c r="B6" s="56" t="s">
        <v>33</v>
      </c>
      <c r="C6" s="57">
        <f>SUM(C7+C15+C25+C35+C45+C55+C59+C67+C71)</f>
        <v>73576055.420000002</v>
      </c>
      <c r="D6" s="57">
        <f>D7+D15+D25+D35+D45+D55+D67</f>
        <v>6131337.8499999996</v>
      </c>
      <c r="E6" s="57">
        <f>E7+E15+E25+E35+E45+E55+E67</f>
        <v>6131337.8499999996</v>
      </c>
      <c r="F6" s="57">
        <f t="shared" ref="F6:N6" si="0">F7+F15+F25+F35+F45+F55+F67</f>
        <v>6131337.8499999996</v>
      </c>
      <c r="G6" s="57">
        <f t="shared" si="0"/>
        <v>6131337.8499999996</v>
      </c>
      <c r="H6" s="57">
        <f t="shared" si="0"/>
        <v>6131337.8499999996</v>
      </c>
      <c r="I6" s="57">
        <f t="shared" si="0"/>
        <v>6131337.8499999996</v>
      </c>
      <c r="J6" s="57">
        <f t="shared" si="0"/>
        <v>6131337.8499999996</v>
      </c>
      <c r="K6" s="57">
        <f t="shared" si="0"/>
        <v>6131337.8499999996</v>
      </c>
      <c r="L6" s="57">
        <f t="shared" si="0"/>
        <v>6131337.8499999996</v>
      </c>
      <c r="M6" s="57">
        <f t="shared" si="0"/>
        <v>6131337.8499999996</v>
      </c>
      <c r="N6" s="57">
        <f t="shared" si="0"/>
        <v>6131337.8499999996</v>
      </c>
      <c r="O6" s="57">
        <f>O7+O15+O25+O35+O45+O55+O67</f>
        <v>6131339.0700000012</v>
      </c>
      <c r="P6" s="129"/>
      <c r="Q6" s="12"/>
    </row>
    <row r="7" spans="1:17" x14ac:dyDescent="0.25">
      <c r="A7" s="36">
        <v>1000</v>
      </c>
      <c r="B7" s="30" t="s">
        <v>175</v>
      </c>
      <c r="C7" s="42">
        <f>SUM(C8:C14)</f>
        <v>31632893.890000001</v>
      </c>
      <c r="D7" s="240">
        <f>SUM(D8:D14)</f>
        <v>2636074.48</v>
      </c>
      <c r="E7" s="240">
        <f t="shared" ref="E7:O7" si="1">SUM(E8:E14)</f>
        <v>2636074.48</v>
      </c>
      <c r="F7" s="240">
        <f t="shared" si="1"/>
        <v>2636074.48</v>
      </c>
      <c r="G7" s="240">
        <f t="shared" si="1"/>
        <v>2636074.48</v>
      </c>
      <c r="H7" s="240">
        <f t="shared" si="1"/>
        <v>2636074.48</v>
      </c>
      <c r="I7" s="240">
        <f t="shared" si="1"/>
        <v>2636074.48</v>
      </c>
      <c r="J7" s="240">
        <f t="shared" si="1"/>
        <v>2636074.48</v>
      </c>
      <c r="K7" s="240">
        <f t="shared" si="1"/>
        <v>2636074.48</v>
      </c>
      <c r="L7" s="240">
        <f t="shared" si="1"/>
        <v>2636074.48</v>
      </c>
      <c r="M7" s="240">
        <f t="shared" si="1"/>
        <v>2636074.48</v>
      </c>
      <c r="N7" s="240">
        <f t="shared" si="1"/>
        <v>2636074.48</v>
      </c>
      <c r="O7" s="240">
        <f t="shared" si="1"/>
        <v>2636074.6100000003</v>
      </c>
      <c r="P7" s="129"/>
      <c r="Q7" s="12"/>
    </row>
    <row r="8" spans="1:17" x14ac:dyDescent="0.25">
      <c r="A8" s="38">
        <v>1100</v>
      </c>
      <c r="B8" s="35" t="s">
        <v>187</v>
      </c>
      <c r="C8" s="60">
        <v>19724379.52</v>
      </c>
      <c r="D8" s="241">
        <v>1643698.29</v>
      </c>
      <c r="E8" s="241">
        <v>1643698.29</v>
      </c>
      <c r="F8" s="241">
        <v>1643698.29</v>
      </c>
      <c r="G8" s="241">
        <v>1643698.29</v>
      </c>
      <c r="H8" s="241">
        <v>1643698.29</v>
      </c>
      <c r="I8" s="241">
        <v>1643698.29</v>
      </c>
      <c r="J8" s="241">
        <v>1643698.29</v>
      </c>
      <c r="K8" s="241">
        <v>1643698.29</v>
      </c>
      <c r="L8" s="241">
        <v>1643698.29</v>
      </c>
      <c r="M8" s="241">
        <v>1643698.29</v>
      </c>
      <c r="N8" s="241">
        <v>1643698.29</v>
      </c>
      <c r="O8" s="241">
        <v>1643698.33</v>
      </c>
      <c r="P8" s="129"/>
      <c r="Q8" s="12"/>
    </row>
    <row r="9" spans="1:17" x14ac:dyDescent="0.25">
      <c r="A9" s="38">
        <v>1200</v>
      </c>
      <c r="B9" s="33" t="s">
        <v>188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  <c r="L9" s="60">
        <v>0</v>
      </c>
      <c r="M9" s="60">
        <v>0</v>
      </c>
      <c r="N9" s="60">
        <v>0</v>
      </c>
      <c r="O9" s="60">
        <v>0</v>
      </c>
      <c r="P9" s="129"/>
      <c r="Q9" s="12"/>
    </row>
    <row r="10" spans="1:17" x14ac:dyDescent="0.25">
      <c r="A10" s="38">
        <v>1300</v>
      </c>
      <c r="B10" s="33" t="s">
        <v>189</v>
      </c>
      <c r="C10" s="60">
        <v>4584867.62</v>
      </c>
      <c r="D10" s="241">
        <v>382072.3</v>
      </c>
      <c r="E10" s="241">
        <v>382072.3</v>
      </c>
      <c r="F10" s="241">
        <v>382072.3</v>
      </c>
      <c r="G10" s="241">
        <v>382072.3</v>
      </c>
      <c r="H10" s="241">
        <v>382072.3</v>
      </c>
      <c r="I10" s="241">
        <v>382072.3</v>
      </c>
      <c r="J10" s="241">
        <v>382072.3</v>
      </c>
      <c r="K10" s="241">
        <v>382072.3</v>
      </c>
      <c r="L10" s="241">
        <v>382072.3</v>
      </c>
      <c r="M10" s="241">
        <v>382072.3</v>
      </c>
      <c r="N10" s="241">
        <v>382072.3</v>
      </c>
      <c r="O10" s="241">
        <v>382072.32000000001</v>
      </c>
      <c r="P10" s="129"/>
      <c r="Q10" s="12"/>
    </row>
    <row r="11" spans="1:17" x14ac:dyDescent="0.25">
      <c r="A11" s="39">
        <v>1400</v>
      </c>
      <c r="B11" s="40" t="s">
        <v>190</v>
      </c>
      <c r="C11" s="60">
        <v>5057269.0299999993</v>
      </c>
      <c r="D11" s="241">
        <v>421439.08</v>
      </c>
      <c r="E11" s="241">
        <v>421439.08</v>
      </c>
      <c r="F11" s="241">
        <v>421439.08</v>
      </c>
      <c r="G11" s="241">
        <v>421439.08</v>
      </c>
      <c r="H11" s="241">
        <v>421439.08</v>
      </c>
      <c r="I11" s="241">
        <v>421439.08</v>
      </c>
      <c r="J11" s="241">
        <v>421439.08</v>
      </c>
      <c r="K11" s="241">
        <v>421439.08</v>
      </c>
      <c r="L11" s="241">
        <v>421439.08</v>
      </c>
      <c r="M11" s="241">
        <v>421439.08</v>
      </c>
      <c r="N11" s="241">
        <v>421439.08</v>
      </c>
      <c r="O11" s="241">
        <v>421439.15</v>
      </c>
      <c r="P11" s="129"/>
      <c r="Q11" s="12"/>
    </row>
    <row r="12" spans="1:17" x14ac:dyDescent="0.25">
      <c r="A12" s="38">
        <v>1500</v>
      </c>
      <c r="B12" s="33" t="s">
        <v>191</v>
      </c>
      <c r="C12" s="60">
        <v>2266377.7199999997</v>
      </c>
      <c r="D12" s="241">
        <v>188864.81</v>
      </c>
      <c r="E12" s="241">
        <v>188864.81</v>
      </c>
      <c r="F12" s="241">
        <v>188864.81</v>
      </c>
      <c r="G12" s="241">
        <v>188864.81</v>
      </c>
      <c r="H12" s="241">
        <v>188864.81</v>
      </c>
      <c r="I12" s="241">
        <v>188864.81</v>
      </c>
      <c r="J12" s="241">
        <v>188864.81</v>
      </c>
      <c r="K12" s="241">
        <v>188864.81</v>
      </c>
      <c r="L12" s="241">
        <v>188864.81</v>
      </c>
      <c r="M12" s="241">
        <v>188864.81</v>
      </c>
      <c r="N12" s="241">
        <v>188864.81</v>
      </c>
      <c r="O12" s="241">
        <v>188864.81</v>
      </c>
      <c r="P12" s="129"/>
      <c r="Q12" s="12"/>
    </row>
    <row r="13" spans="1:17" x14ac:dyDescent="0.25">
      <c r="A13" s="38">
        <v>1600</v>
      </c>
      <c r="B13" s="33" t="s">
        <v>192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0">
        <v>0</v>
      </c>
      <c r="N13" s="60">
        <v>0</v>
      </c>
      <c r="O13" s="60">
        <v>0</v>
      </c>
      <c r="P13" s="129"/>
      <c r="Q13" s="12"/>
    </row>
    <row r="14" spans="1:17" x14ac:dyDescent="0.25">
      <c r="A14" s="38">
        <v>1700</v>
      </c>
      <c r="B14" s="35" t="s">
        <v>193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0">
        <v>0</v>
      </c>
      <c r="N14" s="60">
        <v>0</v>
      </c>
      <c r="O14" s="60">
        <v>0</v>
      </c>
      <c r="P14" s="129"/>
      <c r="Q14" s="12"/>
    </row>
    <row r="15" spans="1:17" x14ac:dyDescent="0.25">
      <c r="A15" s="36">
        <v>2000</v>
      </c>
      <c r="B15" s="30" t="s">
        <v>176</v>
      </c>
      <c r="C15" s="242">
        <f>SUM(C16:C24)</f>
        <v>10154413.949999999</v>
      </c>
      <c r="D15" s="240">
        <f>SUM(D16:D24)</f>
        <v>846201.1399999999</v>
      </c>
      <c r="E15" s="240">
        <f t="shared" ref="E15:O15" si="2">SUM(E16:E24)</f>
        <v>846201.1399999999</v>
      </c>
      <c r="F15" s="240">
        <f t="shared" si="2"/>
        <v>846201.1399999999</v>
      </c>
      <c r="G15" s="240">
        <f t="shared" si="2"/>
        <v>846201.1399999999</v>
      </c>
      <c r="H15" s="240">
        <f t="shared" si="2"/>
        <v>846201.1399999999</v>
      </c>
      <c r="I15" s="240">
        <f t="shared" si="2"/>
        <v>846201.1399999999</v>
      </c>
      <c r="J15" s="240">
        <f t="shared" si="2"/>
        <v>846201.1399999999</v>
      </c>
      <c r="K15" s="240">
        <f t="shared" si="2"/>
        <v>846201.1399999999</v>
      </c>
      <c r="L15" s="240">
        <f t="shared" si="2"/>
        <v>846201.1399999999</v>
      </c>
      <c r="M15" s="240">
        <f t="shared" si="2"/>
        <v>846201.1399999999</v>
      </c>
      <c r="N15" s="240">
        <f t="shared" si="2"/>
        <v>846201.1399999999</v>
      </c>
      <c r="O15" s="240">
        <f t="shared" si="2"/>
        <v>846201.41</v>
      </c>
      <c r="P15" s="129"/>
      <c r="Q15" s="12"/>
    </row>
    <row r="16" spans="1:17" ht="22.5" x14ac:dyDescent="0.25">
      <c r="A16" s="32">
        <v>2100</v>
      </c>
      <c r="B16" s="58" t="s">
        <v>693</v>
      </c>
      <c r="C16" s="60">
        <v>394942.9</v>
      </c>
      <c r="D16" s="60">
        <v>32911.9</v>
      </c>
      <c r="E16" s="60">
        <v>32911.9</v>
      </c>
      <c r="F16" s="60">
        <v>32911.9</v>
      </c>
      <c r="G16" s="60">
        <v>32911.9</v>
      </c>
      <c r="H16" s="60">
        <v>32911.9</v>
      </c>
      <c r="I16" s="60">
        <v>32911.9</v>
      </c>
      <c r="J16" s="60">
        <v>32911.9</v>
      </c>
      <c r="K16" s="60">
        <v>32911.9</v>
      </c>
      <c r="L16" s="60">
        <v>32911.9</v>
      </c>
      <c r="M16" s="60">
        <v>32911.9</v>
      </c>
      <c r="N16" s="60">
        <v>32911.9</v>
      </c>
      <c r="O16" s="60">
        <v>32912</v>
      </c>
      <c r="P16" s="129"/>
      <c r="Q16" s="12"/>
    </row>
    <row r="17" spans="1:18" x14ac:dyDescent="0.25">
      <c r="A17" s="38">
        <v>2200</v>
      </c>
      <c r="B17" s="33" t="s">
        <v>195</v>
      </c>
      <c r="C17" s="60">
        <v>90480</v>
      </c>
      <c r="D17" s="60">
        <v>7540</v>
      </c>
      <c r="E17" s="60">
        <v>7540</v>
      </c>
      <c r="F17" s="60">
        <v>7540</v>
      </c>
      <c r="G17" s="60">
        <v>7540</v>
      </c>
      <c r="H17" s="60">
        <v>7540</v>
      </c>
      <c r="I17" s="60">
        <v>7540</v>
      </c>
      <c r="J17" s="60">
        <v>7540</v>
      </c>
      <c r="K17" s="60">
        <v>7540</v>
      </c>
      <c r="L17" s="60">
        <v>7540</v>
      </c>
      <c r="M17" s="60">
        <v>7540</v>
      </c>
      <c r="N17" s="60">
        <v>7540</v>
      </c>
      <c r="O17" s="60">
        <v>7540</v>
      </c>
      <c r="P17" s="129"/>
      <c r="Q17" s="12"/>
    </row>
    <row r="18" spans="1:18" x14ac:dyDescent="0.25">
      <c r="A18" s="38">
        <v>2300</v>
      </c>
      <c r="B18" s="34" t="s">
        <v>196</v>
      </c>
      <c r="C18" s="60">
        <v>2005224.43</v>
      </c>
      <c r="D18" s="60">
        <v>167102.03</v>
      </c>
      <c r="E18" s="60">
        <v>167102.03</v>
      </c>
      <c r="F18" s="60">
        <v>167102.03</v>
      </c>
      <c r="G18" s="60">
        <v>167102.03</v>
      </c>
      <c r="H18" s="60">
        <v>167102.03</v>
      </c>
      <c r="I18" s="60">
        <v>167102.03</v>
      </c>
      <c r="J18" s="60">
        <v>167102.03</v>
      </c>
      <c r="K18" s="60">
        <v>167102.03</v>
      </c>
      <c r="L18" s="60">
        <v>167102.03</v>
      </c>
      <c r="M18" s="60">
        <v>167102.03</v>
      </c>
      <c r="N18" s="60">
        <v>167102.03</v>
      </c>
      <c r="O18" s="60">
        <v>167102.1</v>
      </c>
      <c r="P18" s="129"/>
      <c r="Q18" s="12"/>
    </row>
    <row r="19" spans="1:18" x14ac:dyDescent="0.25">
      <c r="A19" s="38">
        <v>2400</v>
      </c>
      <c r="B19" s="33" t="s">
        <v>197</v>
      </c>
      <c r="C19" s="60">
        <v>4972885.92</v>
      </c>
      <c r="D19" s="60">
        <v>414407.16</v>
      </c>
      <c r="E19" s="60">
        <v>414407.16</v>
      </c>
      <c r="F19" s="60">
        <v>414407.16</v>
      </c>
      <c r="G19" s="60">
        <v>414407.16</v>
      </c>
      <c r="H19" s="60">
        <v>414407.16</v>
      </c>
      <c r="I19" s="60">
        <v>414407.16</v>
      </c>
      <c r="J19" s="60">
        <v>414407.16</v>
      </c>
      <c r="K19" s="60">
        <v>414407.16</v>
      </c>
      <c r="L19" s="60">
        <v>414407.16</v>
      </c>
      <c r="M19" s="60">
        <v>414407.16</v>
      </c>
      <c r="N19" s="60">
        <v>414407.16</v>
      </c>
      <c r="O19" s="60">
        <v>414407.16</v>
      </c>
      <c r="P19" s="129"/>
      <c r="Q19" s="12"/>
    </row>
    <row r="20" spans="1:18" x14ac:dyDescent="0.25">
      <c r="A20" s="38">
        <v>2500</v>
      </c>
      <c r="B20" s="33" t="s">
        <v>198</v>
      </c>
      <c r="C20" s="60">
        <v>586480</v>
      </c>
      <c r="D20" s="60">
        <v>48873.33</v>
      </c>
      <c r="E20" s="60">
        <v>48873.33</v>
      </c>
      <c r="F20" s="60">
        <v>48873.33</v>
      </c>
      <c r="G20" s="60">
        <v>48873.33</v>
      </c>
      <c r="H20" s="60">
        <v>48873.33</v>
      </c>
      <c r="I20" s="60">
        <v>48873.33</v>
      </c>
      <c r="J20" s="60">
        <v>48873.33</v>
      </c>
      <c r="K20" s="60">
        <v>48873.33</v>
      </c>
      <c r="L20" s="60">
        <v>48873.33</v>
      </c>
      <c r="M20" s="60">
        <v>48873.33</v>
      </c>
      <c r="N20" s="60">
        <v>48873.33</v>
      </c>
      <c r="O20" s="60">
        <v>48873.37</v>
      </c>
      <c r="P20" s="129"/>
      <c r="Q20" s="12"/>
    </row>
    <row r="21" spans="1:18" x14ac:dyDescent="0.25">
      <c r="A21" s="38">
        <v>2600</v>
      </c>
      <c r="B21" s="33" t="s">
        <v>199</v>
      </c>
      <c r="C21" s="60">
        <v>1514499.38</v>
      </c>
      <c r="D21" s="60">
        <v>126208.28</v>
      </c>
      <c r="E21" s="60">
        <v>126208.28</v>
      </c>
      <c r="F21" s="60">
        <v>126208.28</v>
      </c>
      <c r="G21" s="60">
        <v>126208.28</v>
      </c>
      <c r="H21" s="60">
        <v>126208.28</v>
      </c>
      <c r="I21" s="60">
        <v>126208.28</v>
      </c>
      <c r="J21" s="60">
        <v>126208.28</v>
      </c>
      <c r="K21" s="60">
        <v>126208.28</v>
      </c>
      <c r="L21" s="60">
        <v>126208.28</v>
      </c>
      <c r="M21" s="60">
        <v>126208.28</v>
      </c>
      <c r="N21" s="60">
        <v>126208.28</v>
      </c>
      <c r="O21" s="241">
        <v>126208.3</v>
      </c>
      <c r="P21" s="129"/>
      <c r="Q21" s="12"/>
    </row>
    <row r="22" spans="1:18" x14ac:dyDescent="0.25">
      <c r="A22" s="38">
        <v>2700</v>
      </c>
      <c r="B22" s="34" t="s">
        <v>200</v>
      </c>
      <c r="C22" s="241">
        <v>351840</v>
      </c>
      <c r="D22" s="60">
        <v>29320</v>
      </c>
      <c r="E22" s="60">
        <v>29320</v>
      </c>
      <c r="F22" s="60">
        <v>29320</v>
      </c>
      <c r="G22" s="60">
        <v>29320</v>
      </c>
      <c r="H22" s="60">
        <v>29320</v>
      </c>
      <c r="I22" s="60">
        <v>29320</v>
      </c>
      <c r="J22" s="60">
        <v>29320</v>
      </c>
      <c r="K22" s="60">
        <v>29320</v>
      </c>
      <c r="L22" s="60">
        <v>29320</v>
      </c>
      <c r="M22" s="60">
        <v>29320</v>
      </c>
      <c r="N22" s="60">
        <v>29320</v>
      </c>
      <c r="O22" s="241">
        <v>29320</v>
      </c>
      <c r="P22" s="129"/>
      <c r="Q22" s="12"/>
    </row>
    <row r="23" spans="1:18" x14ac:dyDescent="0.25">
      <c r="A23" s="38">
        <v>2800</v>
      </c>
      <c r="B23" s="33" t="s">
        <v>201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  <c r="I23" s="60">
        <v>0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129"/>
      <c r="Q23" s="12"/>
    </row>
    <row r="24" spans="1:18" x14ac:dyDescent="0.25">
      <c r="A24" s="38">
        <v>2900</v>
      </c>
      <c r="B24" s="35" t="s">
        <v>202</v>
      </c>
      <c r="C24" s="60">
        <v>238061.32</v>
      </c>
      <c r="D24" s="60">
        <v>19838.439999999999</v>
      </c>
      <c r="E24" s="60">
        <v>19838.439999999999</v>
      </c>
      <c r="F24" s="60">
        <v>19838.439999999999</v>
      </c>
      <c r="G24" s="60">
        <v>19838.439999999999</v>
      </c>
      <c r="H24" s="60">
        <v>19838.439999999999</v>
      </c>
      <c r="I24" s="60">
        <v>19838.439999999999</v>
      </c>
      <c r="J24" s="60">
        <v>19838.439999999999</v>
      </c>
      <c r="K24" s="60">
        <v>19838.439999999999</v>
      </c>
      <c r="L24" s="60">
        <v>19838.439999999999</v>
      </c>
      <c r="M24" s="60">
        <v>19838.439999999999</v>
      </c>
      <c r="N24" s="60">
        <v>19838.439999999999</v>
      </c>
      <c r="O24" s="241">
        <v>19838.48</v>
      </c>
      <c r="P24" s="129"/>
      <c r="Q24" s="12"/>
    </row>
    <row r="25" spans="1:18" x14ac:dyDescent="0.25">
      <c r="A25" s="36">
        <v>3000</v>
      </c>
      <c r="B25" s="41" t="s">
        <v>203</v>
      </c>
      <c r="C25" s="42">
        <f>SUM(C26:C34)</f>
        <v>23319658.900000002</v>
      </c>
      <c r="D25" s="240">
        <f>SUM(D26:D34)</f>
        <v>1943304.8699999999</v>
      </c>
      <c r="E25" s="240">
        <f t="shared" ref="E25:M25" si="3">SUM(E26:E34)</f>
        <v>1943304.8699999999</v>
      </c>
      <c r="F25" s="240">
        <f>SUM(F26:F34)</f>
        <v>1943304.8699999999</v>
      </c>
      <c r="G25" s="240">
        <f t="shared" si="3"/>
        <v>1943304.8699999999</v>
      </c>
      <c r="H25" s="240">
        <f t="shared" si="3"/>
        <v>1943304.8699999999</v>
      </c>
      <c r="I25" s="240">
        <f t="shared" si="3"/>
        <v>1943304.8699999999</v>
      </c>
      <c r="J25" s="240">
        <f t="shared" si="3"/>
        <v>1943304.8699999999</v>
      </c>
      <c r="K25" s="240">
        <f t="shared" si="3"/>
        <v>1943304.8699999999</v>
      </c>
      <c r="L25" s="240">
        <f t="shared" si="3"/>
        <v>1943304.8699999999</v>
      </c>
      <c r="M25" s="240">
        <f t="shared" si="3"/>
        <v>1943304.8699999999</v>
      </c>
      <c r="N25" s="240">
        <f>SUM(N26:N34)</f>
        <v>1943304.8699999999</v>
      </c>
      <c r="O25" s="240">
        <f>SUM(O26:O34)</f>
        <v>1943305.33</v>
      </c>
      <c r="P25" s="129"/>
      <c r="Q25" s="12"/>
    </row>
    <row r="26" spans="1:18" x14ac:dyDescent="0.25">
      <c r="A26" s="38">
        <v>3100</v>
      </c>
      <c r="B26" s="33" t="s">
        <v>204</v>
      </c>
      <c r="C26" s="60">
        <v>11600876.6</v>
      </c>
      <c r="D26" s="60">
        <v>966739.71</v>
      </c>
      <c r="E26" s="60">
        <v>966739.71</v>
      </c>
      <c r="F26" s="60">
        <v>966739.71</v>
      </c>
      <c r="G26" s="60">
        <v>966739.71</v>
      </c>
      <c r="H26" s="60">
        <v>966739.71</v>
      </c>
      <c r="I26" s="60">
        <v>966739.71</v>
      </c>
      <c r="J26" s="60">
        <v>966739.71</v>
      </c>
      <c r="K26" s="60">
        <v>966739.71</v>
      </c>
      <c r="L26" s="60">
        <v>966739.71</v>
      </c>
      <c r="M26" s="60">
        <v>966739.71</v>
      </c>
      <c r="N26" s="60">
        <v>966739.71</v>
      </c>
      <c r="O26" s="60">
        <v>966739.79</v>
      </c>
      <c r="P26" s="129"/>
      <c r="Q26" s="12"/>
    </row>
    <row r="27" spans="1:18" x14ac:dyDescent="0.25">
      <c r="A27" s="38">
        <v>3200</v>
      </c>
      <c r="B27" s="33" t="s">
        <v>205</v>
      </c>
      <c r="C27" s="60">
        <v>468000</v>
      </c>
      <c r="D27" s="60">
        <v>39000</v>
      </c>
      <c r="E27" s="60">
        <v>39000</v>
      </c>
      <c r="F27" s="60">
        <v>39000</v>
      </c>
      <c r="G27" s="60">
        <v>39000</v>
      </c>
      <c r="H27" s="60">
        <v>39000</v>
      </c>
      <c r="I27" s="60">
        <v>39000</v>
      </c>
      <c r="J27" s="60">
        <v>39000</v>
      </c>
      <c r="K27" s="60">
        <v>39000</v>
      </c>
      <c r="L27" s="60">
        <v>39000</v>
      </c>
      <c r="M27" s="60">
        <v>39000</v>
      </c>
      <c r="N27" s="60">
        <v>39000</v>
      </c>
      <c r="O27" s="60">
        <v>39000</v>
      </c>
      <c r="P27" s="129"/>
      <c r="Q27" s="12"/>
    </row>
    <row r="28" spans="1:18" x14ac:dyDescent="0.25">
      <c r="A28" s="38">
        <v>3300</v>
      </c>
      <c r="B28" s="34" t="s">
        <v>206</v>
      </c>
      <c r="C28" s="60">
        <v>3225922.14</v>
      </c>
      <c r="D28" s="60">
        <v>268826.84000000003</v>
      </c>
      <c r="E28" s="60">
        <v>268826.84000000003</v>
      </c>
      <c r="F28" s="60">
        <v>268826.84000000003</v>
      </c>
      <c r="G28" s="60">
        <v>268826.84000000003</v>
      </c>
      <c r="H28" s="60">
        <v>268826.84000000003</v>
      </c>
      <c r="I28" s="60">
        <v>268826.84000000003</v>
      </c>
      <c r="J28" s="60">
        <v>268826.84000000003</v>
      </c>
      <c r="K28" s="60">
        <v>268826.84000000003</v>
      </c>
      <c r="L28" s="60">
        <v>268826.84000000003</v>
      </c>
      <c r="M28" s="60">
        <v>268826.84000000003</v>
      </c>
      <c r="N28" s="60">
        <v>268826.84000000003</v>
      </c>
      <c r="O28" s="60">
        <v>268826.90000000002</v>
      </c>
      <c r="P28" s="129"/>
      <c r="Q28" s="12"/>
    </row>
    <row r="29" spans="1:18" x14ac:dyDescent="0.25">
      <c r="A29" s="38">
        <v>3400</v>
      </c>
      <c r="B29" s="33" t="s">
        <v>207</v>
      </c>
      <c r="C29" s="60">
        <v>368000</v>
      </c>
      <c r="D29" s="60">
        <v>30666.66</v>
      </c>
      <c r="E29" s="60">
        <v>30666.66</v>
      </c>
      <c r="F29" s="60">
        <v>30666.66</v>
      </c>
      <c r="G29" s="60">
        <v>30666.66</v>
      </c>
      <c r="H29" s="60">
        <v>30666.66</v>
      </c>
      <c r="I29" s="60">
        <v>30666.66</v>
      </c>
      <c r="J29" s="60">
        <v>30666.66</v>
      </c>
      <c r="K29" s="60">
        <v>30666.66</v>
      </c>
      <c r="L29" s="60">
        <v>30666.66</v>
      </c>
      <c r="M29" s="60">
        <v>30666.66</v>
      </c>
      <c r="N29" s="60">
        <v>30666.66</v>
      </c>
      <c r="O29" s="60">
        <v>30666.74</v>
      </c>
      <c r="P29" s="129"/>
      <c r="Q29" s="12"/>
    </row>
    <row r="30" spans="1:18" x14ac:dyDescent="0.25">
      <c r="A30" s="38">
        <v>3500</v>
      </c>
      <c r="B30" s="34" t="s">
        <v>208</v>
      </c>
      <c r="C30" s="60">
        <v>3362126.86</v>
      </c>
      <c r="D30" s="60">
        <v>280177.23</v>
      </c>
      <c r="E30" s="60">
        <v>280177.23</v>
      </c>
      <c r="F30" s="60">
        <v>280177.23</v>
      </c>
      <c r="G30" s="60">
        <v>280177.23</v>
      </c>
      <c r="H30" s="60">
        <v>280177.23</v>
      </c>
      <c r="I30" s="60">
        <v>280177.23</v>
      </c>
      <c r="J30" s="60">
        <v>280177.23</v>
      </c>
      <c r="K30" s="60">
        <v>280177.23</v>
      </c>
      <c r="L30" s="60">
        <v>280177.23</v>
      </c>
      <c r="M30" s="60">
        <v>280177.23</v>
      </c>
      <c r="N30" s="60">
        <v>280177.23</v>
      </c>
      <c r="O30" s="60">
        <v>280177.33</v>
      </c>
      <c r="P30" s="129"/>
      <c r="Q30" s="12"/>
    </row>
    <row r="31" spans="1:18" x14ac:dyDescent="0.25">
      <c r="A31" s="38">
        <v>3600</v>
      </c>
      <c r="B31" s="33" t="s">
        <v>209</v>
      </c>
      <c r="C31" s="60">
        <v>145600</v>
      </c>
      <c r="D31" s="60">
        <v>12133.33</v>
      </c>
      <c r="E31" s="60">
        <v>12133.33</v>
      </c>
      <c r="F31" s="60">
        <v>12133.33</v>
      </c>
      <c r="G31" s="60">
        <v>12133.33</v>
      </c>
      <c r="H31" s="60">
        <v>12133.33</v>
      </c>
      <c r="I31" s="60">
        <v>12133.33</v>
      </c>
      <c r="J31" s="60">
        <v>12133.33</v>
      </c>
      <c r="K31" s="60">
        <v>12133.33</v>
      </c>
      <c r="L31" s="60">
        <v>12133.33</v>
      </c>
      <c r="M31" s="60">
        <v>12133.33</v>
      </c>
      <c r="N31" s="60">
        <v>12133.33</v>
      </c>
      <c r="O31" s="60">
        <v>12133.37</v>
      </c>
      <c r="P31" s="129"/>
      <c r="Q31" s="12"/>
    </row>
    <row r="32" spans="1:18" x14ac:dyDescent="0.25">
      <c r="A32" s="38">
        <v>3700</v>
      </c>
      <c r="B32" s="33" t="s">
        <v>210</v>
      </c>
      <c r="C32" s="60">
        <v>105200</v>
      </c>
      <c r="D32" s="60">
        <v>8766.66</v>
      </c>
      <c r="E32" s="60">
        <v>8766.66</v>
      </c>
      <c r="F32" s="60">
        <v>8766.66</v>
      </c>
      <c r="G32" s="60">
        <v>8766.66</v>
      </c>
      <c r="H32" s="60">
        <v>8766.66</v>
      </c>
      <c r="I32" s="60">
        <v>8766.66</v>
      </c>
      <c r="J32" s="60">
        <v>8766.66</v>
      </c>
      <c r="K32" s="60">
        <v>8766.66</v>
      </c>
      <c r="L32" s="60">
        <v>8766.66</v>
      </c>
      <c r="M32" s="60">
        <v>8766.66</v>
      </c>
      <c r="N32" s="60">
        <v>8766.66</v>
      </c>
      <c r="O32" s="60">
        <v>8766.74</v>
      </c>
      <c r="P32" s="129"/>
      <c r="Q32" s="12"/>
      <c r="R32" s="23"/>
    </row>
    <row r="33" spans="1:17" x14ac:dyDescent="0.25">
      <c r="A33" s="38">
        <v>3800</v>
      </c>
      <c r="B33" s="33" t="s">
        <v>211</v>
      </c>
      <c r="C33" s="60">
        <v>102960</v>
      </c>
      <c r="D33" s="60">
        <v>8580</v>
      </c>
      <c r="E33" s="60">
        <v>8580</v>
      </c>
      <c r="F33" s="60">
        <v>8580</v>
      </c>
      <c r="G33" s="60">
        <v>8580</v>
      </c>
      <c r="H33" s="60">
        <v>8580</v>
      </c>
      <c r="I33" s="60">
        <v>8580</v>
      </c>
      <c r="J33" s="60">
        <v>8580</v>
      </c>
      <c r="K33" s="60">
        <v>8580</v>
      </c>
      <c r="L33" s="60">
        <v>8580</v>
      </c>
      <c r="M33" s="60">
        <v>8580</v>
      </c>
      <c r="N33" s="60">
        <v>8580</v>
      </c>
      <c r="O33" s="60">
        <v>8580</v>
      </c>
      <c r="P33" s="129"/>
      <c r="Q33" s="12"/>
    </row>
    <row r="34" spans="1:17" x14ac:dyDescent="0.25">
      <c r="A34" s="38">
        <v>3900</v>
      </c>
      <c r="B34" s="33" t="s">
        <v>212</v>
      </c>
      <c r="C34" s="60">
        <v>3940973.3</v>
      </c>
      <c r="D34" s="60">
        <v>328414.44</v>
      </c>
      <c r="E34" s="60">
        <v>328414.44</v>
      </c>
      <c r="F34" s="60">
        <v>328414.44</v>
      </c>
      <c r="G34" s="60">
        <v>328414.44</v>
      </c>
      <c r="H34" s="60">
        <v>328414.44</v>
      </c>
      <c r="I34" s="60">
        <v>328414.44</v>
      </c>
      <c r="J34" s="60">
        <v>328414.44</v>
      </c>
      <c r="K34" s="60">
        <v>328414.44</v>
      </c>
      <c r="L34" s="60">
        <v>328414.44</v>
      </c>
      <c r="M34" s="60">
        <v>328414.44</v>
      </c>
      <c r="N34" s="60">
        <v>328414.44</v>
      </c>
      <c r="O34" s="60">
        <v>328414.46000000002</v>
      </c>
      <c r="P34" s="129"/>
      <c r="Q34" s="12"/>
    </row>
    <row r="35" spans="1:17" ht="24" customHeight="1" x14ac:dyDescent="0.25">
      <c r="A35" s="29">
        <v>4000</v>
      </c>
      <c r="B35" s="59" t="s">
        <v>694</v>
      </c>
      <c r="C35" s="42">
        <f>SUM(C36:C44)</f>
        <v>410208</v>
      </c>
      <c r="D35" s="242">
        <f>SUM(D36:D44)</f>
        <v>34184</v>
      </c>
      <c r="E35" s="240">
        <f t="shared" ref="E35:O35" si="4">SUM(E36:E44)</f>
        <v>34184</v>
      </c>
      <c r="F35" s="242">
        <f t="shared" si="4"/>
        <v>34184</v>
      </c>
      <c r="G35" s="240">
        <f t="shared" si="4"/>
        <v>34184</v>
      </c>
      <c r="H35" s="242">
        <f t="shared" si="4"/>
        <v>34184</v>
      </c>
      <c r="I35" s="240">
        <f t="shared" si="4"/>
        <v>34184</v>
      </c>
      <c r="J35" s="242">
        <f t="shared" si="4"/>
        <v>34184</v>
      </c>
      <c r="K35" s="240">
        <f t="shared" si="4"/>
        <v>34184</v>
      </c>
      <c r="L35" s="242">
        <f t="shared" si="4"/>
        <v>34184</v>
      </c>
      <c r="M35" s="240">
        <f t="shared" si="4"/>
        <v>34184</v>
      </c>
      <c r="N35" s="242">
        <f t="shared" si="4"/>
        <v>34184</v>
      </c>
      <c r="O35" s="240">
        <f t="shared" si="4"/>
        <v>34184</v>
      </c>
      <c r="P35" s="129"/>
      <c r="Q35" s="12"/>
    </row>
    <row r="36" spans="1:17" x14ac:dyDescent="0.25">
      <c r="A36" s="43" t="s">
        <v>214</v>
      </c>
      <c r="B36" s="33" t="s">
        <v>215</v>
      </c>
      <c r="C36" s="60">
        <v>26208</v>
      </c>
      <c r="D36" s="241">
        <f>C36/12</f>
        <v>2184</v>
      </c>
      <c r="E36" s="241">
        <f t="shared" ref="E36:O36" si="5">D36</f>
        <v>2184</v>
      </c>
      <c r="F36" s="241">
        <f t="shared" si="5"/>
        <v>2184</v>
      </c>
      <c r="G36" s="241">
        <f t="shared" si="5"/>
        <v>2184</v>
      </c>
      <c r="H36" s="241">
        <f t="shared" si="5"/>
        <v>2184</v>
      </c>
      <c r="I36" s="241">
        <f t="shared" si="5"/>
        <v>2184</v>
      </c>
      <c r="J36" s="241">
        <f t="shared" si="5"/>
        <v>2184</v>
      </c>
      <c r="K36" s="241">
        <f t="shared" si="5"/>
        <v>2184</v>
      </c>
      <c r="L36" s="241">
        <f t="shared" si="5"/>
        <v>2184</v>
      </c>
      <c r="M36" s="241">
        <f t="shared" si="5"/>
        <v>2184</v>
      </c>
      <c r="N36" s="241">
        <f t="shared" si="5"/>
        <v>2184</v>
      </c>
      <c r="O36" s="241">
        <f t="shared" si="5"/>
        <v>2184</v>
      </c>
      <c r="P36" s="129"/>
      <c r="Q36" s="12"/>
    </row>
    <row r="37" spans="1:17" x14ac:dyDescent="0.25">
      <c r="A37" s="43" t="s">
        <v>216</v>
      </c>
      <c r="B37" s="33" t="s">
        <v>217</v>
      </c>
      <c r="C37" s="60">
        <v>0</v>
      </c>
      <c r="D37" s="60">
        <v>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60">
        <v>0</v>
      </c>
      <c r="K37" s="60">
        <v>0</v>
      </c>
      <c r="L37" s="60">
        <v>0</v>
      </c>
      <c r="M37" s="60">
        <v>0</v>
      </c>
      <c r="N37" s="60">
        <v>0</v>
      </c>
      <c r="O37" s="60">
        <v>0</v>
      </c>
      <c r="P37" s="129"/>
      <c r="Q37" s="12"/>
    </row>
    <row r="38" spans="1:17" x14ac:dyDescent="0.25">
      <c r="A38" s="43" t="s">
        <v>218</v>
      </c>
      <c r="B38" s="33" t="s">
        <v>219</v>
      </c>
      <c r="C38" s="60">
        <v>0</v>
      </c>
      <c r="D38" s="60">
        <v>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J38" s="60">
        <v>0</v>
      </c>
      <c r="K38" s="60">
        <v>0</v>
      </c>
      <c r="L38" s="60">
        <v>0</v>
      </c>
      <c r="M38" s="60">
        <v>0</v>
      </c>
      <c r="N38" s="60">
        <v>0</v>
      </c>
      <c r="O38" s="60">
        <v>0</v>
      </c>
      <c r="P38" s="129"/>
      <c r="Q38" s="12"/>
    </row>
    <row r="39" spans="1:17" x14ac:dyDescent="0.25">
      <c r="A39" s="43" t="s">
        <v>220</v>
      </c>
      <c r="B39" s="33" t="s">
        <v>221</v>
      </c>
      <c r="C39" s="60">
        <v>384000</v>
      </c>
      <c r="D39" s="241">
        <v>32000</v>
      </c>
      <c r="E39" s="241">
        <v>32000</v>
      </c>
      <c r="F39" s="241">
        <v>32000</v>
      </c>
      <c r="G39" s="241">
        <v>32000</v>
      </c>
      <c r="H39" s="241">
        <v>32000</v>
      </c>
      <c r="I39" s="241">
        <v>32000</v>
      </c>
      <c r="J39" s="241">
        <v>32000</v>
      </c>
      <c r="K39" s="241">
        <v>32000</v>
      </c>
      <c r="L39" s="241">
        <v>32000</v>
      </c>
      <c r="M39" s="241">
        <v>32000</v>
      </c>
      <c r="N39" s="241">
        <v>32000</v>
      </c>
      <c r="O39" s="241">
        <v>32000</v>
      </c>
      <c r="P39" s="129"/>
      <c r="Q39" s="12"/>
    </row>
    <row r="40" spans="1:17" x14ac:dyDescent="0.25">
      <c r="A40" s="38">
        <v>4500</v>
      </c>
      <c r="B40" s="33" t="s">
        <v>222</v>
      </c>
      <c r="C40" s="60">
        <v>0</v>
      </c>
      <c r="D40" s="60">
        <v>0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60">
        <v>0</v>
      </c>
      <c r="K40" s="60">
        <v>0</v>
      </c>
      <c r="L40" s="60">
        <v>0</v>
      </c>
      <c r="M40" s="60">
        <v>0</v>
      </c>
      <c r="N40" s="60">
        <v>0</v>
      </c>
      <c r="O40" s="60">
        <v>0</v>
      </c>
      <c r="P40" s="129"/>
      <c r="Q40" s="12"/>
    </row>
    <row r="41" spans="1:17" x14ac:dyDescent="0.25">
      <c r="A41" s="38">
        <v>4600</v>
      </c>
      <c r="B41" s="33" t="s">
        <v>223</v>
      </c>
      <c r="C41" s="60">
        <v>0</v>
      </c>
      <c r="D41" s="60">
        <v>0</v>
      </c>
      <c r="E41" s="60">
        <v>0</v>
      </c>
      <c r="F41" s="60">
        <v>0</v>
      </c>
      <c r="G41" s="60">
        <v>0</v>
      </c>
      <c r="H41" s="60">
        <v>0</v>
      </c>
      <c r="I41" s="60">
        <v>0</v>
      </c>
      <c r="J41" s="60">
        <v>0</v>
      </c>
      <c r="K41" s="60">
        <v>0</v>
      </c>
      <c r="L41" s="60">
        <v>0</v>
      </c>
      <c r="M41" s="60">
        <v>0</v>
      </c>
      <c r="N41" s="60">
        <v>0</v>
      </c>
      <c r="O41" s="60">
        <v>0</v>
      </c>
      <c r="P41" s="129"/>
      <c r="Q41" s="12"/>
    </row>
    <row r="42" spans="1:17" x14ac:dyDescent="0.25">
      <c r="A42" s="38">
        <v>4700</v>
      </c>
      <c r="B42" s="33" t="s">
        <v>224</v>
      </c>
      <c r="C42" s="60">
        <v>0</v>
      </c>
      <c r="D42" s="60">
        <v>0</v>
      </c>
      <c r="E42" s="60">
        <v>0</v>
      </c>
      <c r="F42" s="60">
        <v>0</v>
      </c>
      <c r="G42" s="60">
        <v>0</v>
      </c>
      <c r="H42" s="60">
        <v>0</v>
      </c>
      <c r="I42" s="60">
        <v>0</v>
      </c>
      <c r="J42" s="60">
        <v>0</v>
      </c>
      <c r="K42" s="60">
        <v>0</v>
      </c>
      <c r="L42" s="60">
        <v>0</v>
      </c>
      <c r="M42" s="60">
        <v>0</v>
      </c>
      <c r="N42" s="60">
        <v>0</v>
      </c>
      <c r="O42" s="60">
        <v>0</v>
      </c>
      <c r="P42" s="129"/>
      <c r="Q42" s="12"/>
    </row>
    <row r="43" spans="1:17" x14ac:dyDescent="0.25">
      <c r="A43" s="38">
        <v>4800</v>
      </c>
      <c r="B43" s="33" t="s">
        <v>225</v>
      </c>
      <c r="C43" s="60">
        <v>0</v>
      </c>
      <c r="D43" s="60">
        <v>0</v>
      </c>
      <c r="E43" s="60">
        <v>0</v>
      </c>
      <c r="F43" s="60">
        <v>0</v>
      </c>
      <c r="G43" s="60">
        <v>0</v>
      </c>
      <c r="H43" s="60">
        <v>0</v>
      </c>
      <c r="I43" s="60">
        <v>0</v>
      </c>
      <c r="J43" s="60">
        <v>0</v>
      </c>
      <c r="K43" s="60">
        <v>0</v>
      </c>
      <c r="L43" s="60">
        <v>0</v>
      </c>
      <c r="M43" s="60">
        <v>0</v>
      </c>
      <c r="N43" s="60">
        <v>0</v>
      </c>
      <c r="O43" s="60">
        <v>0</v>
      </c>
      <c r="P43" s="129"/>
      <c r="Q43" s="12"/>
    </row>
    <row r="44" spans="1:17" x14ac:dyDescent="0.25">
      <c r="A44" s="38">
        <v>4900</v>
      </c>
      <c r="B44" s="33" t="s">
        <v>226</v>
      </c>
      <c r="C44" s="60">
        <v>0</v>
      </c>
      <c r="D44" s="60">
        <v>0</v>
      </c>
      <c r="E44" s="60">
        <v>0</v>
      </c>
      <c r="F44" s="60">
        <v>0</v>
      </c>
      <c r="G44" s="60">
        <v>0</v>
      </c>
      <c r="H44" s="60">
        <v>0</v>
      </c>
      <c r="I44" s="60">
        <v>0</v>
      </c>
      <c r="J44" s="60">
        <v>0</v>
      </c>
      <c r="K44" s="60">
        <v>0</v>
      </c>
      <c r="L44" s="60">
        <v>0</v>
      </c>
      <c r="M44" s="60">
        <v>0</v>
      </c>
      <c r="N44" s="60">
        <v>0</v>
      </c>
      <c r="O44" s="60">
        <v>0</v>
      </c>
      <c r="P44" s="129"/>
      <c r="Q44" s="12"/>
    </row>
    <row r="45" spans="1:17" x14ac:dyDescent="0.25">
      <c r="A45" s="36">
        <v>5000</v>
      </c>
      <c r="B45" s="30" t="s">
        <v>178</v>
      </c>
      <c r="C45" s="42">
        <f>SUM(C46:C54)</f>
        <v>4372071.0999999996</v>
      </c>
      <c r="D45" s="240">
        <f>SUM(D46:D54)</f>
        <v>364339.22999999992</v>
      </c>
      <c r="E45" s="240">
        <f>SUM(E46:E54)</f>
        <v>364339.22999999992</v>
      </c>
      <c r="F45" s="240">
        <f t="shared" ref="F45:O45" si="6">SUM(F46:F54)</f>
        <v>364339.22999999992</v>
      </c>
      <c r="G45" s="240">
        <f t="shared" si="6"/>
        <v>364339.22999999992</v>
      </c>
      <c r="H45" s="240">
        <f t="shared" si="6"/>
        <v>364339.22999999992</v>
      </c>
      <c r="I45" s="240">
        <f t="shared" si="6"/>
        <v>364339.22999999992</v>
      </c>
      <c r="J45" s="240">
        <f t="shared" si="6"/>
        <v>364339.22999999992</v>
      </c>
      <c r="K45" s="240">
        <f t="shared" si="6"/>
        <v>364339.22999999992</v>
      </c>
      <c r="L45" s="240">
        <f t="shared" si="6"/>
        <v>364339.22999999992</v>
      </c>
      <c r="M45" s="240">
        <f t="shared" si="6"/>
        <v>364339.22999999992</v>
      </c>
      <c r="N45" s="240">
        <f t="shared" si="6"/>
        <v>364339.22999999992</v>
      </c>
      <c r="O45" s="240">
        <f t="shared" si="6"/>
        <v>364339.56999999995</v>
      </c>
      <c r="P45" s="129"/>
      <c r="Q45" s="12"/>
    </row>
    <row r="46" spans="1:17" x14ac:dyDescent="0.25">
      <c r="A46" s="38">
        <v>5100</v>
      </c>
      <c r="B46" s="33" t="s">
        <v>227</v>
      </c>
      <c r="C46" s="60">
        <v>395526.58</v>
      </c>
      <c r="D46" s="241">
        <v>32960.54</v>
      </c>
      <c r="E46" s="241">
        <v>32960.54</v>
      </c>
      <c r="F46" s="241">
        <v>32960.54</v>
      </c>
      <c r="G46" s="241">
        <v>32960.54</v>
      </c>
      <c r="H46" s="241">
        <v>32960.54</v>
      </c>
      <c r="I46" s="241">
        <v>32960.54</v>
      </c>
      <c r="J46" s="241">
        <v>32960.54</v>
      </c>
      <c r="K46" s="241">
        <v>32960.54</v>
      </c>
      <c r="L46" s="241">
        <v>32960.54</v>
      </c>
      <c r="M46" s="241">
        <v>32960.54</v>
      </c>
      <c r="N46" s="241">
        <v>32960.54</v>
      </c>
      <c r="O46" s="241">
        <v>32960.639999999999</v>
      </c>
      <c r="P46" s="129"/>
      <c r="Q46" s="12"/>
    </row>
    <row r="47" spans="1:17" x14ac:dyDescent="0.25">
      <c r="A47" s="38">
        <v>5200</v>
      </c>
      <c r="B47" s="33" t="s">
        <v>228</v>
      </c>
      <c r="C47" s="60">
        <v>35000</v>
      </c>
      <c r="D47" s="60">
        <v>2916.66</v>
      </c>
      <c r="E47" s="60">
        <v>2916.66</v>
      </c>
      <c r="F47" s="60">
        <v>2916.66</v>
      </c>
      <c r="G47" s="60">
        <v>2916.66</v>
      </c>
      <c r="H47" s="60">
        <v>2916.66</v>
      </c>
      <c r="I47" s="60">
        <v>2916.66</v>
      </c>
      <c r="J47" s="60">
        <v>2916.66</v>
      </c>
      <c r="K47" s="60">
        <v>2916.66</v>
      </c>
      <c r="L47" s="60">
        <v>2916.66</v>
      </c>
      <c r="M47" s="60">
        <v>2916.66</v>
      </c>
      <c r="N47" s="60">
        <v>2916.66</v>
      </c>
      <c r="O47" s="60">
        <v>2916.74</v>
      </c>
      <c r="P47" s="129"/>
      <c r="Q47" s="12"/>
    </row>
    <row r="48" spans="1:17" x14ac:dyDescent="0.25">
      <c r="A48" s="38">
        <v>5300</v>
      </c>
      <c r="B48" s="33" t="s">
        <v>229</v>
      </c>
      <c r="C48" s="60">
        <v>60000</v>
      </c>
      <c r="D48" s="60">
        <v>5000</v>
      </c>
      <c r="E48" s="60">
        <v>5000</v>
      </c>
      <c r="F48" s="60">
        <v>5000</v>
      </c>
      <c r="G48" s="60">
        <v>5000</v>
      </c>
      <c r="H48" s="60">
        <v>5000</v>
      </c>
      <c r="I48" s="60">
        <v>5000</v>
      </c>
      <c r="J48" s="60">
        <v>5000</v>
      </c>
      <c r="K48" s="60">
        <v>5000</v>
      </c>
      <c r="L48" s="60">
        <v>5000</v>
      </c>
      <c r="M48" s="60">
        <v>5000</v>
      </c>
      <c r="N48" s="60">
        <v>5000</v>
      </c>
      <c r="O48" s="60">
        <v>5000</v>
      </c>
      <c r="P48" s="129"/>
      <c r="Q48" s="12"/>
    </row>
    <row r="49" spans="1:17" x14ac:dyDescent="0.25">
      <c r="A49" s="38">
        <v>5400</v>
      </c>
      <c r="B49" s="33" t="s">
        <v>230</v>
      </c>
      <c r="C49" s="60">
        <v>1499360</v>
      </c>
      <c r="D49" s="241">
        <v>124946.66</v>
      </c>
      <c r="E49" s="241">
        <v>124946.66</v>
      </c>
      <c r="F49" s="241">
        <v>124946.66</v>
      </c>
      <c r="G49" s="241">
        <v>124946.66</v>
      </c>
      <c r="H49" s="241">
        <v>124946.66</v>
      </c>
      <c r="I49" s="241">
        <v>124946.66</v>
      </c>
      <c r="J49" s="241">
        <v>124946.66</v>
      </c>
      <c r="K49" s="241">
        <v>124946.66</v>
      </c>
      <c r="L49" s="241">
        <v>124946.66</v>
      </c>
      <c r="M49" s="241">
        <v>124946.66</v>
      </c>
      <c r="N49" s="241">
        <v>124946.66</v>
      </c>
      <c r="O49" s="241">
        <v>124946.74</v>
      </c>
      <c r="P49" s="129"/>
      <c r="Q49" s="12"/>
    </row>
    <row r="50" spans="1:17" x14ac:dyDescent="0.25">
      <c r="A50" s="38">
        <v>5500</v>
      </c>
      <c r="B50" s="33" t="s">
        <v>231</v>
      </c>
      <c r="C50" s="60">
        <v>0</v>
      </c>
      <c r="D50" s="60">
        <v>0</v>
      </c>
      <c r="E50" s="60">
        <v>0</v>
      </c>
      <c r="F50" s="60">
        <v>0</v>
      </c>
      <c r="G50" s="60">
        <v>0</v>
      </c>
      <c r="H50" s="60">
        <v>0</v>
      </c>
      <c r="I50" s="60">
        <v>0</v>
      </c>
      <c r="J50" s="60">
        <v>0</v>
      </c>
      <c r="K50" s="60">
        <v>0</v>
      </c>
      <c r="L50" s="60">
        <v>0</v>
      </c>
      <c r="M50" s="60">
        <v>0</v>
      </c>
      <c r="N50" s="60">
        <v>0</v>
      </c>
      <c r="O50" s="60">
        <v>0</v>
      </c>
      <c r="P50" s="129"/>
      <c r="Q50" s="12"/>
    </row>
    <row r="51" spans="1:17" x14ac:dyDescent="0.25">
      <c r="A51" s="38">
        <v>5600</v>
      </c>
      <c r="B51" s="33" t="s">
        <v>232</v>
      </c>
      <c r="C51" s="60">
        <v>2309384.52</v>
      </c>
      <c r="D51" s="241">
        <v>192448.71</v>
      </c>
      <c r="E51" s="241">
        <v>192448.71</v>
      </c>
      <c r="F51" s="241">
        <v>192448.71</v>
      </c>
      <c r="G51" s="241">
        <v>192448.71</v>
      </c>
      <c r="H51" s="241">
        <v>192448.71</v>
      </c>
      <c r="I51" s="241">
        <v>192448.71</v>
      </c>
      <c r="J51" s="241">
        <v>192448.71</v>
      </c>
      <c r="K51" s="241">
        <v>192448.71</v>
      </c>
      <c r="L51" s="241">
        <v>192448.71</v>
      </c>
      <c r="M51" s="241">
        <v>192448.71</v>
      </c>
      <c r="N51" s="241">
        <v>192448.71</v>
      </c>
      <c r="O51" s="241">
        <v>192448.71</v>
      </c>
      <c r="P51" s="129"/>
      <c r="Q51" s="12"/>
    </row>
    <row r="52" spans="1:17" x14ac:dyDescent="0.25">
      <c r="A52" s="38">
        <v>5700</v>
      </c>
      <c r="B52" s="33" t="s">
        <v>233</v>
      </c>
      <c r="C52" s="60">
        <v>0</v>
      </c>
      <c r="D52" s="60">
        <v>0</v>
      </c>
      <c r="E52" s="60">
        <v>0</v>
      </c>
      <c r="F52" s="60">
        <v>0</v>
      </c>
      <c r="G52" s="60">
        <v>0</v>
      </c>
      <c r="H52" s="60">
        <v>0</v>
      </c>
      <c r="I52" s="60">
        <v>0</v>
      </c>
      <c r="J52" s="60">
        <v>0</v>
      </c>
      <c r="K52" s="60">
        <v>0</v>
      </c>
      <c r="L52" s="60">
        <v>0</v>
      </c>
      <c r="M52" s="60">
        <v>0</v>
      </c>
      <c r="N52" s="60">
        <v>0</v>
      </c>
      <c r="O52" s="60">
        <v>0</v>
      </c>
      <c r="P52" s="129"/>
      <c r="Q52" s="12"/>
    </row>
    <row r="53" spans="1:17" x14ac:dyDescent="0.25">
      <c r="A53" s="38">
        <v>5800</v>
      </c>
      <c r="B53" s="33" t="s">
        <v>234</v>
      </c>
      <c r="C53" s="60">
        <v>0</v>
      </c>
      <c r="D53" s="60">
        <v>0</v>
      </c>
      <c r="E53" s="60">
        <v>0</v>
      </c>
      <c r="F53" s="60">
        <v>0</v>
      </c>
      <c r="G53" s="60">
        <v>0</v>
      </c>
      <c r="H53" s="60">
        <v>0</v>
      </c>
      <c r="I53" s="60">
        <v>0</v>
      </c>
      <c r="J53" s="60">
        <v>0</v>
      </c>
      <c r="K53" s="60">
        <v>0</v>
      </c>
      <c r="L53" s="60">
        <v>0</v>
      </c>
      <c r="M53" s="60">
        <v>0</v>
      </c>
      <c r="N53" s="60">
        <v>0</v>
      </c>
      <c r="O53" s="60">
        <v>0</v>
      </c>
      <c r="P53" s="129"/>
      <c r="Q53" s="12"/>
    </row>
    <row r="54" spans="1:17" x14ac:dyDescent="0.25">
      <c r="A54" s="38">
        <v>5900</v>
      </c>
      <c r="B54" s="33" t="s">
        <v>235</v>
      </c>
      <c r="C54" s="60">
        <v>72800</v>
      </c>
      <c r="D54" s="241">
        <v>6066.66</v>
      </c>
      <c r="E54" s="241">
        <v>6066.66</v>
      </c>
      <c r="F54" s="241">
        <v>6066.66</v>
      </c>
      <c r="G54" s="241">
        <v>6066.66</v>
      </c>
      <c r="H54" s="241">
        <v>6066.66</v>
      </c>
      <c r="I54" s="241">
        <v>6066.66</v>
      </c>
      <c r="J54" s="241">
        <v>6066.66</v>
      </c>
      <c r="K54" s="241">
        <v>6066.66</v>
      </c>
      <c r="L54" s="241">
        <v>6066.66</v>
      </c>
      <c r="M54" s="241">
        <v>6066.66</v>
      </c>
      <c r="N54" s="241">
        <v>6066.66</v>
      </c>
      <c r="O54" s="241">
        <v>6066.74</v>
      </c>
      <c r="P54" s="129"/>
      <c r="Q54" s="12"/>
    </row>
    <row r="55" spans="1:17" x14ac:dyDescent="0.25">
      <c r="A55" s="36">
        <v>6000</v>
      </c>
      <c r="B55" s="30" t="s">
        <v>236</v>
      </c>
      <c r="C55" s="42">
        <f>SUM(C56:C58)</f>
        <v>3686809.58</v>
      </c>
      <c r="D55" s="240">
        <f>SUM(D56:D58)</f>
        <v>307234.13</v>
      </c>
      <c r="E55" s="240">
        <f t="shared" ref="E55:O55" si="7">SUM(E56:E58)</f>
        <v>307234.13</v>
      </c>
      <c r="F55" s="240">
        <f t="shared" si="7"/>
        <v>307234.13</v>
      </c>
      <c r="G55" s="240">
        <f t="shared" si="7"/>
        <v>307234.13</v>
      </c>
      <c r="H55" s="240">
        <f t="shared" si="7"/>
        <v>307234.13</v>
      </c>
      <c r="I55" s="240">
        <f t="shared" si="7"/>
        <v>307234.13</v>
      </c>
      <c r="J55" s="240">
        <f t="shared" si="7"/>
        <v>307234.13</v>
      </c>
      <c r="K55" s="240">
        <f t="shared" si="7"/>
        <v>307234.13</v>
      </c>
      <c r="L55" s="240">
        <f t="shared" si="7"/>
        <v>307234.13</v>
      </c>
      <c r="M55" s="240">
        <f t="shared" si="7"/>
        <v>307234.13</v>
      </c>
      <c r="N55" s="240">
        <f t="shared" si="7"/>
        <v>307234.13</v>
      </c>
      <c r="O55" s="240">
        <f t="shared" si="7"/>
        <v>307234.15000000002</v>
      </c>
      <c r="P55" s="129"/>
      <c r="Q55" s="12"/>
    </row>
    <row r="56" spans="1:17" x14ac:dyDescent="0.25">
      <c r="A56" s="38">
        <v>6100</v>
      </c>
      <c r="B56" s="33" t="s">
        <v>237</v>
      </c>
      <c r="C56" s="60">
        <v>0</v>
      </c>
      <c r="D56" s="60">
        <v>0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  <c r="J56" s="60">
        <v>0</v>
      </c>
      <c r="K56" s="60">
        <v>0</v>
      </c>
      <c r="L56" s="60">
        <v>0</v>
      </c>
      <c r="M56" s="60">
        <v>0</v>
      </c>
      <c r="N56" s="60">
        <v>0</v>
      </c>
      <c r="O56" s="60">
        <v>0</v>
      </c>
      <c r="P56" s="129"/>
      <c r="Q56" s="12"/>
    </row>
    <row r="57" spans="1:17" x14ac:dyDescent="0.25">
      <c r="A57" s="38">
        <v>6200</v>
      </c>
      <c r="B57" s="33" t="s">
        <v>238</v>
      </c>
      <c r="C57" s="60">
        <v>0</v>
      </c>
      <c r="D57" s="60">
        <v>0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60">
        <v>0</v>
      </c>
      <c r="K57" s="60">
        <v>0</v>
      </c>
      <c r="L57" s="60">
        <v>0</v>
      </c>
      <c r="M57" s="60">
        <v>0</v>
      </c>
      <c r="N57" s="60">
        <v>0</v>
      </c>
      <c r="O57" s="60">
        <v>0</v>
      </c>
      <c r="P57" s="129"/>
      <c r="Q57" s="12"/>
    </row>
    <row r="58" spans="1:17" x14ac:dyDescent="0.25">
      <c r="A58" s="38">
        <v>6300</v>
      </c>
      <c r="B58" s="33" t="s">
        <v>239</v>
      </c>
      <c r="C58" s="60">
        <v>3686809.58</v>
      </c>
      <c r="D58" s="241">
        <v>307234.13</v>
      </c>
      <c r="E58" s="241">
        <v>307234.13</v>
      </c>
      <c r="F58" s="241">
        <v>307234.13</v>
      </c>
      <c r="G58" s="241">
        <v>307234.13</v>
      </c>
      <c r="H58" s="241">
        <v>307234.13</v>
      </c>
      <c r="I58" s="241">
        <v>307234.13</v>
      </c>
      <c r="J58" s="241">
        <v>307234.13</v>
      </c>
      <c r="K58" s="241">
        <v>307234.13</v>
      </c>
      <c r="L58" s="241">
        <v>307234.13</v>
      </c>
      <c r="M58" s="241">
        <v>307234.13</v>
      </c>
      <c r="N58" s="241">
        <v>307234.13</v>
      </c>
      <c r="O58" s="241">
        <v>307234.15000000002</v>
      </c>
      <c r="P58" s="129"/>
      <c r="Q58" s="12"/>
    </row>
    <row r="59" spans="1:17" x14ac:dyDescent="0.25">
      <c r="A59" s="36">
        <v>7000</v>
      </c>
      <c r="B59" s="30" t="s">
        <v>240</v>
      </c>
      <c r="C59" s="60">
        <f>SUM(C60:C66)</f>
        <v>0</v>
      </c>
      <c r="D59" s="60">
        <v>0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60">
        <v>0</v>
      </c>
      <c r="K59" s="60">
        <v>0</v>
      </c>
      <c r="L59" s="60">
        <v>0</v>
      </c>
      <c r="M59" s="60">
        <v>0</v>
      </c>
      <c r="N59" s="60">
        <v>0</v>
      </c>
      <c r="O59" s="60">
        <v>0</v>
      </c>
      <c r="P59" s="129"/>
      <c r="Q59" s="12"/>
    </row>
    <row r="60" spans="1:17" ht="15" customHeight="1" x14ac:dyDescent="0.25">
      <c r="A60" s="38">
        <v>7100</v>
      </c>
      <c r="B60" s="33" t="s">
        <v>241</v>
      </c>
      <c r="C60" s="60">
        <v>0</v>
      </c>
      <c r="D60" s="60">
        <v>0</v>
      </c>
      <c r="E60" s="60">
        <v>0</v>
      </c>
      <c r="F60" s="60">
        <v>0</v>
      </c>
      <c r="G60" s="60">
        <v>0</v>
      </c>
      <c r="H60" s="60">
        <v>0</v>
      </c>
      <c r="I60" s="60">
        <v>0</v>
      </c>
      <c r="J60" s="60">
        <v>0</v>
      </c>
      <c r="K60" s="60">
        <v>0</v>
      </c>
      <c r="L60" s="60">
        <v>0</v>
      </c>
      <c r="M60" s="60">
        <v>0</v>
      </c>
      <c r="N60" s="60">
        <v>0</v>
      </c>
      <c r="O60" s="60">
        <v>0</v>
      </c>
      <c r="P60" s="129"/>
      <c r="Q60" s="12"/>
    </row>
    <row r="61" spans="1:17" ht="15" customHeight="1" x14ac:dyDescent="0.25">
      <c r="A61" s="38">
        <v>7200</v>
      </c>
      <c r="B61" s="33" t="s">
        <v>242</v>
      </c>
      <c r="C61" s="60">
        <v>0</v>
      </c>
      <c r="D61" s="60">
        <v>0</v>
      </c>
      <c r="E61" s="60">
        <v>0</v>
      </c>
      <c r="F61" s="60">
        <v>0</v>
      </c>
      <c r="G61" s="60">
        <v>0</v>
      </c>
      <c r="H61" s="60">
        <v>0</v>
      </c>
      <c r="I61" s="60">
        <v>0</v>
      </c>
      <c r="J61" s="60">
        <v>0</v>
      </c>
      <c r="K61" s="60">
        <v>0</v>
      </c>
      <c r="L61" s="60">
        <v>0</v>
      </c>
      <c r="M61" s="60">
        <v>0</v>
      </c>
      <c r="N61" s="60">
        <v>0</v>
      </c>
      <c r="O61" s="60">
        <v>0</v>
      </c>
      <c r="P61" s="129"/>
      <c r="Q61" s="12"/>
    </row>
    <row r="62" spans="1:17" ht="15" customHeight="1" x14ac:dyDescent="0.25">
      <c r="A62" s="38">
        <v>7300</v>
      </c>
      <c r="B62" s="33" t="s">
        <v>243</v>
      </c>
      <c r="C62" s="60">
        <v>0</v>
      </c>
      <c r="D62" s="60">
        <v>0</v>
      </c>
      <c r="E62" s="60">
        <v>0</v>
      </c>
      <c r="F62" s="60">
        <v>0</v>
      </c>
      <c r="G62" s="60">
        <v>0</v>
      </c>
      <c r="H62" s="60">
        <v>0</v>
      </c>
      <c r="I62" s="60">
        <v>0</v>
      </c>
      <c r="J62" s="60">
        <v>0</v>
      </c>
      <c r="K62" s="60">
        <v>0</v>
      </c>
      <c r="L62" s="60">
        <v>0</v>
      </c>
      <c r="M62" s="60">
        <v>0</v>
      </c>
      <c r="N62" s="60">
        <v>0</v>
      </c>
      <c r="O62" s="60">
        <v>0</v>
      </c>
      <c r="P62" s="129"/>
      <c r="Q62" s="12"/>
    </row>
    <row r="63" spans="1:17" ht="15" customHeight="1" x14ac:dyDescent="0.25">
      <c r="A63" s="38">
        <v>7400</v>
      </c>
      <c r="B63" s="33" t="s">
        <v>244</v>
      </c>
      <c r="C63" s="60">
        <v>0</v>
      </c>
      <c r="D63" s="60">
        <v>0</v>
      </c>
      <c r="E63" s="60">
        <v>0</v>
      </c>
      <c r="F63" s="60">
        <v>0</v>
      </c>
      <c r="G63" s="60">
        <v>0</v>
      </c>
      <c r="H63" s="60">
        <v>0</v>
      </c>
      <c r="I63" s="60">
        <v>0</v>
      </c>
      <c r="J63" s="60">
        <v>0</v>
      </c>
      <c r="K63" s="60">
        <v>0</v>
      </c>
      <c r="L63" s="60">
        <v>0</v>
      </c>
      <c r="M63" s="60">
        <v>0</v>
      </c>
      <c r="N63" s="60">
        <v>0</v>
      </c>
      <c r="O63" s="60">
        <v>0</v>
      </c>
      <c r="P63" s="129"/>
      <c r="Q63" s="12"/>
    </row>
    <row r="64" spans="1:17" ht="15" customHeight="1" x14ac:dyDescent="0.25">
      <c r="A64" s="38">
        <v>7500</v>
      </c>
      <c r="B64" s="33" t="s">
        <v>245</v>
      </c>
      <c r="C64" s="60">
        <v>0</v>
      </c>
      <c r="D64" s="60">
        <v>0</v>
      </c>
      <c r="E64" s="60">
        <v>0</v>
      </c>
      <c r="F64" s="60">
        <v>0</v>
      </c>
      <c r="G64" s="60">
        <v>0</v>
      </c>
      <c r="H64" s="60">
        <v>0</v>
      </c>
      <c r="I64" s="60">
        <v>0</v>
      </c>
      <c r="J64" s="60">
        <v>0</v>
      </c>
      <c r="K64" s="60">
        <v>0</v>
      </c>
      <c r="L64" s="60">
        <v>0</v>
      </c>
      <c r="M64" s="60">
        <v>0</v>
      </c>
      <c r="N64" s="60">
        <v>0</v>
      </c>
      <c r="O64" s="60">
        <v>0</v>
      </c>
      <c r="P64" s="129"/>
      <c r="Q64" s="12"/>
    </row>
    <row r="65" spans="1:17" ht="15" customHeight="1" x14ac:dyDescent="0.25">
      <c r="A65" s="38">
        <v>7600</v>
      </c>
      <c r="B65" s="33" t="s">
        <v>246</v>
      </c>
      <c r="C65" s="60">
        <v>0</v>
      </c>
      <c r="D65" s="60">
        <f>C65/12</f>
        <v>0</v>
      </c>
      <c r="E65" s="60">
        <v>0</v>
      </c>
      <c r="F65" s="60">
        <v>0</v>
      </c>
      <c r="G65" s="60">
        <v>0</v>
      </c>
      <c r="H65" s="60">
        <v>0</v>
      </c>
      <c r="I65" s="60">
        <v>0</v>
      </c>
      <c r="J65" s="60">
        <v>0</v>
      </c>
      <c r="K65" s="60">
        <v>0</v>
      </c>
      <c r="L65" s="60">
        <v>0</v>
      </c>
      <c r="M65" s="60">
        <v>0</v>
      </c>
      <c r="N65" s="60">
        <v>0</v>
      </c>
      <c r="O65" s="60">
        <v>0</v>
      </c>
      <c r="P65" s="129"/>
      <c r="Q65" s="12"/>
    </row>
    <row r="66" spans="1:17" ht="22.5" customHeight="1" x14ac:dyDescent="0.25">
      <c r="A66" s="38">
        <v>7900</v>
      </c>
      <c r="B66" s="34" t="s">
        <v>247</v>
      </c>
      <c r="C66" s="60">
        <v>0</v>
      </c>
      <c r="D66" s="60">
        <f>C66/12</f>
        <v>0</v>
      </c>
      <c r="E66" s="60">
        <v>0</v>
      </c>
      <c r="F66" s="60">
        <v>0</v>
      </c>
      <c r="G66" s="60">
        <v>0</v>
      </c>
      <c r="H66" s="60">
        <v>0</v>
      </c>
      <c r="I66" s="60">
        <v>0</v>
      </c>
      <c r="J66" s="60">
        <v>0</v>
      </c>
      <c r="K66" s="60">
        <v>0</v>
      </c>
      <c r="L66" s="60">
        <v>0</v>
      </c>
      <c r="M66" s="60">
        <v>0</v>
      </c>
      <c r="N66" s="60">
        <v>0</v>
      </c>
      <c r="O66" s="60">
        <v>0</v>
      </c>
      <c r="P66" s="129"/>
      <c r="Q66" s="12"/>
    </row>
    <row r="67" spans="1:17" x14ac:dyDescent="0.25">
      <c r="A67" s="36">
        <v>8000</v>
      </c>
      <c r="B67" s="30" t="s">
        <v>248</v>
      </c>
      <c r="C67" s="242">
        <f>SUM(C68:C70)</f>
        <v>0</v>
      </c>
      <c r="D67" s="242">
        <f>SUM(D68:D71)</f>
        <v>0</v>
      </c>
      <c r="E67" s="242">
        <f t="shared" ref="E67:O67" si="8">SUM(E68:E71)</f>
        <v>0</v>
      </c>
      <c r="F67" s="242">
        <f t="shared" si="8"/>
        <v>0</v>
      </c>
      <c r="G67" s="242">
        <f t="shared" si="8"/>
        <v>0</v>
      </c>
      <c r="H67" s="242">
        <f t="shared" si="8"/>
        <v>0</v>
      </c>
      <c r="I67" s="242">
        <f t="shared" si="8"/>
        <v>0</v>
      </c>
      <c r="J67" s="242">
        <f t="shared" si="8"/>
        <v>0</v>
      </c>
      <c r="K67" s="242">
        <f t="shared" si="8"/>
        <v>0</v>
      </c>
      <c r="L67" s="242">
        <f t="shared" si="8"/>
        <v>0</v>
      </c>
      <c r="M67" s="242">
        <f t="shared" si="8"/>
        <v>0</v>
      </c>
      <c r="N67" s="242">
        <f t="shared" si="8"/>
        <v>0</v>
      </c>
      <c r="O67" s="242">
        <f t="shared" si="8"/>
        <v>0</v>
      </c>
      <c r="P67" s="129"/>
      <c r="Q67" s="12"/>
    </row>
    <row r="68" spans="1:17" x14ac:dyDescent="0.25">
      <c r="A68" s="38">
        <v>8100</v>
      </c>
      <c r="B68" s="33" t="s">
        <v>78</v>
      </c>
      <c r="C68" s="60">
        <v>0</v>
      </c>
      <c r="D68" s="60">
        <f>C68/12</f>
        <v>0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J68" s="60">
        <v>0</v>
      </c>
      <c r="K68" s="60">
        <v>0</v>
      </c>
      <c r="L68" s="60">
        <v>0</v>
      </c>
      <c r="M68" s="60">
        <v>0</v>
      </c>
      <c r="N68" s="60">
        <v>0</v>
      </c>
      <c r="O68" s="60">
        <v>0</v>
      </c>
      <c r="P68" s="129"/>
      <c r="Q68" s="12"/>
    </row>
    <row r="69" spans="1:17" x14ac:dyDescent="0.25">
      <c r="A69" s="38">
        <v>8300</v>
      </c>
      <c r="B69" s="33" t="s">
        <v>79</v>
      </c>
      <c r="C69" s="60">
        <v>0</v>
      </c>
      <c r="D69" s="60">
        <f>C69/12</f>
        <v>0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J69" s="60">
        <v>0</v>
      </c>
      <c r="K69" s="60">
        <v>0</v>
      </c>
      <c r="L69" s="60">
        <v>0</v>
      </c>
      <c r="M69" s="60">
        <v>0</v>
      </c>
      <c r="N69" s="60">
        <v>0</v>
      </c>
      <c r="O69" s="60">
        <v>0</v>
      </c>
      <c r="P69" s="129"/>
      <c r="Q69" s="12"/>
    </row>
    <row r="70" spans="1:17" x14ac:dyDescent="0.25">
      <c r="A70" s="38">
        <v>8500</v>
      </c>
      <c r="B70" s="33" t="s">
        <v>80</v>
      </c>
      <c r="C70" s="31">
        <v>0</v>
      </c>
      <c r="D70" s="31">
        <f>C70/12</f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129"/>
      <c r="Q70" s="12"/>
    </row>
    <row r="71" spans="1:17" x14ac:dyDescent="0.25">
      <c r="A71" s="36">
        <v>9000</v>
      </c>
      <c r="B71" s="30" t="s">
        <v>249</v>
      </c>
      <c r="C71" s="37">
        <f>SUM(C72:C78)</f>
        <v>0</v>
      </c>
      <c r="D71" s="31">
        <f>C71/12</f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129"/>
      <c r="Q71" s="12"/>
    </row>
    <row r="72" spans="1:17" ht="15" hidden="1" customHeight="1" x14ac:dyDescent="0.25">
      <c r="A72" s="14">
        <v>9100</v>
      </c>
      <c r="B72" s="7" t="s">
        <v>250</v>
      </c>
      <c r="C72" s="31">
        <f t="shared" ref="C72:C78" si="9">SUM(C73:C79)</f>
        <v>0</v>
      </c>
      <c r="D72" s="31">
        <v>0</v>
      </c>
      <c r="E72" s="31">
        <f t="shared" ref="E72:F78" si="10">D72</f>
        <v>0</v>
      </c>
      <c r="F72" s="31">
        <f t="shared" si="10"/>
        <v>0</v>
      </c>
      <c r="G72" s="31">
        <f t="shared" ref="G72:O78" si="11">F72</f>
        <v>0</v>
      </c>
      <c r="H72" s="31">
        <f t="shared" si="11"/>
        <v>0</v>
      </c>
      <c r="I72" s="31">
        <f t="shared" si="11"/>
        <v>0</v>
      </c>
      <c r="J72" s="31">
        <f t="shared" si="11"/>
        <v>0</v>
      </c>
      <c r="K72" s="31">
        <f t="shared" si="11"/>
        <v>0</v>
      </c>
      <c r="L72" s="31">
        <f t="shared" si="11"/>
        <v>0</v>
      </c>
      <c r="M72" s="31">
        <f t="shared" si="11"/>
        <v>0</v>
      </c>
      <c r="N72" s="31">
        <f t="shared" si="11"/>
        <v>0</v>
      </c>
      <c r="O72" s="31">
        <f t="shared" si="11"/>
        <v>0</v>
      </c>
      <c r="P72" s="129"/>
      <c r="Q72" s="12"/>
    </row>
    <row r="73" spans="1:17" ht="15" hidden="1" customHeight="1" x14ac:dyDescent="0.25">
      <c r="A73" s="14">
        <v>9200</v>
      </c>
      <c r="B73" s="7" t="s">
        <v>251</v>
      </c>
      <c r="C73" s="31">
        <f t="shared" si="9"/>
        <v>0</v>
      </c>
      <c r="D73" s="31">
        <v>0</v>
      </c>
      <c r="E73" s="31">
        <f t="shared" si="10"/>
        <v>0</v>
      </c>
      <c r="F73" s="31">
        <f t="shared" si="10"/>
        <v>0</v>
      </c>
      <c r="G73" s="31">
        <f t="shared" si="11"/>
        <v>0</v>
      </c>
      <c r="H73" s="31">
        <f t="shared" si="11"/>
        <v>0</v>
      </c>
      <c r="I73" s="31">
        <f t="shared" si="11"/>
        <v>0</v>
      </c>
      <c r="J73" s="31">
        <f t="shared" si="11"/>
        <v>0</v>
      </c>
      <c r="K73" s="31">
        <f t="shared" si="11"/>
        <v>0</v>
      </c>
      <c r="L73" s="31">
        <f t="shared" si="11"/>
        <v>0</v>
      </c>
      <c r="M73" s="31">
        <f t="shared" si="11"/>
        <v>0</v>
      </c>
      <c r="N73" s="31">
        <f t="shared" si="11"/>
        <v>0</v>
      </c>
      <c r="O73" s="31">
        <f t="shared" si="11"/>
        <v>0</v>
      </c>
      <c r="P73" s="129"/>
      <c r="Q73" s="12"/>
    </row>
    <row r="74" spans="1:17" ht="15" hidden="1" customHeight="1" x14ac:dyDescent="0.25">
      <c r="A74" s="14">
        <v>9300</v>
      </c>
      <c r="B74" s="7" t="s">
        <v>252</v>
      </c>
      <c r="C74" s="31">
        <f t="shared" si="9"/>
        <v>0</v>
      </c>
      <c r="D74" s="31">
        <v>0</v>
      </c>
      <c r="E74" s="31">
        <v>0</v>
      </c>
      <c r="F74" s="31">
        <v>0</v>
      </c>
      <c r="G74" s="31">
        <f t="shared" si="11"/>
        <v>0</v>
      </c>
      <c r="H74" s="31">
        <f t="shared" si="11"/>
        <v>0</v>
      </c>
      <c r="I74" s="31">
        <f t="shared" si="11"/>
        <v>0</v>
      </c>
      <c r="J74" s="31">
        <f t="shared" si="11"/>
        <v>0</v>
      </c>
      <c r="K74" s="31">
        <f t="shared" si="11"/>
        <v>0</v>
      </c>
      <c r="L74" s="31">
        <f t="shared" si="11"/>
        <v>0</v>
      </c>
      <c r="M74" s="31">
        <f t="shared" si="11"/>
        <v>0</v>
      </c>
      <c r="N74" s="31">
        <f t="shared" si="11"/>
        <v>0</v>
      </c>
      <c r="O74" s="31">
        <f t="shared" si="11"/>
        <v>0</v>
      </c>
      <c r="P74" s="129"/>
      <c r="Q74" s="12"/>
    </row>
    <row r="75" spans="1:17" ht="15" hidden="1" customHeight="1" x14ac:dyDescent="0.25">
      <c r="A75" s="14">
        <v>9400</v>
      </c>
      <c r="B75" s="7" t="s">
        <v>253</v>
      </c>
      <c r="C75" s="31">
        <f t="shared" si="9"/>
        <v>0</v>
      </c>
      <c r="D75" s="31">
        <v>0</v>
      </c>
      <c r="E75" s="31">
        <f t="shared" si="10"/>
        <v>0</v>
      </c>
      <c r="F75" s="31">
        <f t="shared" si="10"/>
        <v>0</v>
      </c>
      <c r="G75" s="31">
        <f t="shared" si="11"/>
        <v>0</v>
      </c>
      <c r="H75" s="31">
        <f t="shared" si="11"/>
        <v>0</v>
      </c>
      <c r="I75" s="31">
        <f t="shared" si="11"/>
        <v>0</v>
      </c>
      <c r="J75" s="31">
        <f t="shared" si="11"/>
        <v>0</v>
      </c>
      <c r="K75" s="31">
        <f t="shared" si="11"/>
        <v>0</v>
      </c>
      <c r="L75" s="31">
        <f t="shared" si="11"/>
        <v>0</v>
      </c>
      <c r="M75" s="31">
        <f t="shared" si="11"/>
        <v>0</v>
      </c>
      <c r="N75" s="31">
        <f t="shared" si="11"/>
        <v>0</v>
      </c>
      <c r="O75" s="31">
        <f t="shared" si="11"/>
        <v>0</v>
      </c>
      <c r="P75" s="129"/>
      <c r="Q75" s="12"/>
    </row>
    <row r="76" spans="1:17" ht="15" hidden="1" customHeight="1" x14ac:dyDescent="0.25">
      <c r="A76" s="14">
        <v>9500</v>
      </c>
      <c r="B76" s="7" t="s">
        <v>254</v>
      </c>
      <c r="C76" s="31">
        <f t="shared" si="9"/>
        <v>0</v>
      </c>
      <c r="D76" s="31">
        <v>0</v>
      </c>
      <c r="E76" s="31">
        <f t="shared" si="10"/>
        <v>0</v>
      </c>
      <c r="F76" s="31">
        <f t="shared" si="10"/>
        <v>0</v>
      </c>
      <c r="G76" s="31">
        <f t="shared" si="11"/>
        <v>0</v>
      </c>
      <c r="H76" s="31">
        <f t="shared" si="11"/>
        <v>0</v>
      </c>
      <c r="I76" s="31">
        <f t="shared" si="11"/>
        <v>0</v>
      </c>
      <c r="J76" s="31">
        <f t="shared" si="11"/>
        <v>0</v>
      </c>
      <c r="K76" s="31">
        <f t="shared" si="11"/>
        <v>0</v>
      </c>
      <c r="L76" s="31">
        <f t="shared" si="11"/>
        <v>0</v>
      </c>
      <c r="M76" s="31">
        <f t="shared" si="11"/>
        <v>0</v>
      </c>
      <c r="N76" s="31">
        <f t="shared" si="11"/>
        <v>0</v>
      </c>
      <c r="O76" s="31">
        <f t="shared" si="11"/>
        <v>0</v>
      </c>
      <c r="P76" s="129"/>
      <c r="Q76" s="12"/>
    </row>
    <row r="77" spans="1:17" ht="15" hidden="1" customHeight="1" x14ac:dyDescent="0.25">
      <c r="A77" s="14">
        <v>9600</v>
      </c>
      <c r="B77" s="7" t="s">
        <v>255</v>
      </c>
      <c r="C77" s="31">
        <f t="shared" si="9"/>
        <v>0</v>
      </c>
      <c r="D77" s="31">
        <v>0</v>
      </c>
      <c r="E77" s="31">
        <f t="shared" si="10"/>
        <v>0</v>
      </c>
      <c r="F77" s="31">
        <f t="shared" si="10"/>
        <v>0</v>
      </c>
      <c r="G77" s="31">
        <f t="shared" si="11"/>
        <v>0</v>
      </c>
      <c r="H77" s="31">
        <f t="shared" si="11"/>
        <v>0</v>
      </c>
      <c r="I77" s="31">
        <f t="shared" si="11"/>
        <v>0</v>
      </c>
      <c r="J77" s="31">
        <f t="shared" si="11"/>
        <v>0</v>
      </c>
      <c r="K77" s="31">
        <f t="shared" si="11"/>
        <v>0</v>
      </c>
      <c r="L77" s="31">
        <f t="shared" si="11"/>
        <v>0</v>
      </c>
      <c r="M77" s="31">
        <f t="shared" si="11"/>
        <v>0</v>
      </c>
      <c r="N77" s="31">
        <f t="shared" si="11"/>
        <v>0</v>
      </c>
      <c r="O77" s="31">
        <f t="shared" si="11"/>
        <v>0</v>
      </c>
      <c r="P77" s="129"/>
      <c r="Q77" s="12"/>
    </row>
    <row r="78" spans="1:17" ht="15" hidden="1" customHeight="1" x14ac:dyDescent="0.25">
      <c r="A78" s="14">
        <v>9900</v>
      </c>
      <c r="B78" s="7" t="s">
        <v>256</v>
      </c>
      <c r="C78" s="31">
        <f t="shared" si="9"/>
        <v>0</v>
      </c>
      <c r="D78" s="31">
        <v>0</v>
      </c>
      <c r="E78" s="31">
        <f t="shared" si="10"/>
        <v>0</v>
      </c>
      <c r="F78" s="31">
        <f t="shared" si="10"/>
        <v>0</v>
      </c>
      <c r="G78" s="31">
        <f t="shared" si="11"/>
        <v>0</v>
      </c>
      <c r="H78" s="31">
        <f t="shared" si="11"/>
        <v>0</v>
      </c>
      <c r="I78" s="31">
        <f t="shared" si="11"/>
        <v>0</v>
      </c>
      <c r="J78" s="31">
        <f t="shared" si="11"/>
        <v>0</v>
      </c>
      <c r="K78" s="31">
        <f t="shared" si="11"/>
        <v>0</v>
      </c>
      <c r="L78" s="31">
        <f t="shared" si="11"/>
        <v>0</v>
      </c>
      <c r="M78" s="31">
        <f t="shared" si="11"/>
        <v>0</v>
      </c>
      <c r="N78" s="31">
        <f t="shared" si="11"/>
        <v>0</v>
      </c>
      <c r="O78" s="31">
        <f t="shared" si="11"/>
        <v>0</v>
      </c>
    </row>
  </sheetData>
  <mergeCells count="4">
    <mergeCell ref="A1:O1"/>
    <mergeCell ref="A2:O2"/>
    <mergeCell ref="A3:O3"/>
    <mergeCell ref="A4:O4"/>
  </mergeCells>
  <pageMargins left="0.23622047244094491" right="0.23622047244094491" top="0.74803149606299213" bottom="0.74803149606299213" header="0.31496062992125984" footer="0.31496062992125984"/>
  <pageSetup scale="46" fitToWidth="2" orientation="landscape" r:id="rId1"/>
  <headerFooter>
    <oddFooter>&amp;R18</oddFooter>
  </headerFooter>
  <ignoredErrors>
    <ignoredError sqref="D45 D67:O67" formula="1"/>
    <ignoredError sqref="E45:O45" formula="1" formulaRange="1"/>
    <ignoredError sqref="E25:F25 G25:M25 D55 O25 E55:O55" formulaRange="1"/>
    <ignoredError sqref="A36:A39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E81D0-D726-48AF-A3EF-A52A33BC8664}">
  <sheetPr>
    <pageSetUpPr fitToPage="1"/>
  </sheetPr>
  <dimension ref="A1:G125"/>
  <sheetViews>
    <sheetView workbookViewId="0">
      <selection activeCell="A20" sqref="A1:G20"/>
    </sheetView>
  </sheetViews>
  <sheetFormatPr baseColWidth="10" defaultRowHeight="15" x14ac:dyDescent="0.25"/>
  <cols>
    <col min="1" max="1" width="16.140625" customWidth="1"/>
    <col min="2" max="2" width="80" customWidth="1"/>
    <col min="3" max="3" width="27.28515625" customWidth="1"/>
    <col min="4" max="4" width="16" hidden="1" customWidth="1"/>
    <col min="5" max="6" width="13.85546875" hidden="1" customWidth="1"/>
    <col min="7" max="7" width="13.28515625" hidden="1" customWidth="1"/>
  </cols>
  <sheetData>
    <row r="1" spans="1:7" ht="15.75" customHeight="1" x14ac:dyDescent="0.25">
      <c r="A1" s="268" t="s">
        <v>12</v>
      </c>
      <c r="B1" s="268"/>
      <c r="C1" s="268"/>
      <c r="D1" s="268"/>
      <c r="E1" s="268"/>
      <c r="F1" s="268"/>
      <c r="G1" s="268"/>
    </row>
    <row r="2" spans="1:7" ht="15" customHeight="1" x14ac:dyDescent="0.25">
      <c r="A2" s="268" t="s">
        <v>1170</v>
      </c>
      <c r="B2" s="268"/>
      <c r="C2" s="268"/>
      <c r="D2" s="268"/>
      <c r="E2" s="268"/>
      <c r="F2" s="268"/>
      <c r="G2" s="268"/>
    </row>
    <row r="3" spans="1:7" ht="15" customHeight="1" x14ac:dyDescent="0.25">
      <c r="A3" s="268" t="s">
        <v>967</v>
      </c>
      <c r="B3" s="268"/>
      <c r="C3" s="268"/>
      <c r="D3" s="268"/>
      <c r="E3" s="268"/>
      <c r="F3" s="268"/>
      <c r="G3" s="268"/>
    </row>
    <row r="4" spans="1:7" ht="15" customHeight="1" x14ac:dyDescent="0.25">
      <c r="A4" s="266" t="s">
        <v>715</v>
      </c>
      <c r="B4" s="266"/>
      <c r="C4" s="266"/>
      <c r="D4" s="266"/>
      <c r="E4" s="266"/>
      <c r="F4" s="266"/>
      <c r="G4" s="266"/>
    </row>
    <row r="5" spans="1:7" ht="15" customHeight="1" x14ac:dyDescent="0.25">
      <c r="A5" s="266" t="s">
        <v>968</v>
      </c>
      <c r="B5" s="266"/>
      <c r="C5" s="266"/>
      <c r="D5" s="266"/>
      <c r="E5" s="266"/>
      <c r="F5" s="266"/>
      <c r="G5" s="266"/>
    </row>
    <row r="6" spans="1:7" ht="18" customHeight="1" x14ac:dyDescent="0.25">
      <c r="A6" s="269" t="s">
        <v>969</v>
      </c>
      <c r="B6" s="269"/>
      <c r="C6" s="269"/>
      <c r="D6" s="269"/>
      <c r="E6" s="269"/>
      <c r="F6" s="269"/>
      <c r="G6" s="269"/>
    </row>
    <row r="7" spans="1:7" s="47" customFormat="1" x14ac:dyDescent="0.25">
      <c r="A7" s="1" t="s">
        <v>970</v>
      </c>
      <c r="B7" s="1" t="s">
        <v>971</v>
      </c>
      <c r="C7" s="1" t="s">
        <v>173</v>
      </c>
      <c r="D7" s="1" t="s">
        <v>1134</v>
      </c>
      <c r="E7" s="1" t="s">
        <v>1135</v>
      </c>
      <c r="F7" s="1" t="s">
        <v>1134</v>
      </c>
      <c r="G7" s="1" t="s">
        <v>1135</v>
      </c>
    </row>
    <row r="8" spans="1:7" ht="15.75" customHeight="1" x14ac:dyDescent="0.25">
      <c r="A8" s="66"/>
      <c r="B8" s="66" t="s">
        <v>33</v>
      </c>
      <c r="C8" s="73">
        <f>SUM(C9:C13)</f>
        <v>73576055.420000002</v>
      </c>
      <c r="D8" s="73">
        <f t="shared" ref="D8:E8" si="0">SUM(D9:D13)</f>
        <v>7944150.25</v>
      </c>
      <c r="E8" s="73">
        <f t="shared" si="0"/>
        <v>4226819.41</v>
      </c>
      <c r="F8" s="73">
        <v>0</v>
      </c>
      <c r="G8" s="73">
        <v>0</v>
      </c>
    </row>
    <row r="9" spans="1:7" ht="15.75" customHeight="1" x14ac:dyDescent="0.25">
      <c r="A9" s="74">
        <v>1</v>
      </c>
      <c r="B9" s="7" t="s">
        <v>972</v>
      </c>
      <c r="C9" s="75">
        <v>65517174.740000002</v>
      </c>
      <c r="D9" s="15">
        <v>4446983.8499999996</v>
      </c>
      <c r="E9" s="15">
        <v>3392908.68</v>
      </c>
      <c r="F9" s="15">
        <v>0</v>
      </c>
      <c r="G9" s="15">
        <v>0</v>
      </c>
    </row>
    <row r="10" spans="1:7" x14ac:dyDescent="0.25">
      <c r="A10" s="14">
        <v>2</v>
      </c>
      <c r="B10" s="11" t="s">
        <v>973</v>
      </c>
      <c r="C10" s="75">
        <v>8058880.6799999997</v>
      </c>
      <c r="D10" s="15">
        <v>3497166.4</v>
      </c>
      <c r="E10" s="15">
        <v>833910.73</v>
      </c>
      <c r="F10" s="15">
        <v>0</v>
      </c>
      <c r="G10" s="15">
        <v>0</v>
      </c>
    </row>
    <row r="11" spans="1:7" x14ac:dyDescent="0.25">
      <c r="A11" s="14">
        <v>3</v>
      </c>
      <c r="B11" s="7" t="s">
        <v>974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</row>
    <row r="12" spans="1:7" x14ac:dyDescent="0.25">
      <c r="A12" s="14">
        <v>4</v>
      </c>
      <c r="B12" s="7" t="s">
        <v>85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</row>
    <row r="13" spans="1:7" x14ac:dyDescent="0.25">
      <c r="A13" s="14">
        <v>5</v>
      </c>
      <c r="B13" s="7" t="s">
        <v>78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</row>
    <row r="16" spans="1:7" x14ac:dyDescent="0.25">
      <c r="A16" s="76"/>
      <c r="B16" s="76"/>
      <c r="C16" s="76"/>
    </row>
    <row r="22" spans="1:3" x14ac:dyDescent="0.25">
      <c r="A22" s="77"/>
      <c r="B22" s="76"/>
      <c r="C22" s="76"/>
    </row>
    <row r="23" spans="1:3" x14ac:dyDescent="0.25">
      <c r="A23" s="76"/>
      <c r="B23" s="76"/>
      <c r="C23" s="76"/>
    </row>
    <row r="30" spans="1:3" x14ac:dyDescent="0.25">
      <c r="A30" s="76"/>
      <c r="B30" s="76"/>
      <c r="C30" s="76"/>
    </row>
    <row r="38" spans="1:3" x14ac:dyDescent="0.25">
      <c r="A38" s="76"/>
      <c r="B38" s="76"/>
      <c r="C38" s="76"/>
    </row>
    <row r="44" spans="1:3" x14ac:dyDescent="0.25">
      <c r="A44" s="76"/>
      <c r="B44" s="76"/>
      <c r="C44" s="76"/>
    </row>
    <row r="49" spans="1:3" x14ac:dyDescent="0.25">
      <c r="A49" s="76"/>
      <c r="B49" s="76"/>
      <c r="C49" s="76"/>
    </row>
    <row r="57" spans="1:3" x14ac:dyDescent="0.25">
      <c r="A57" s="76"/>
      <c r="B57" s="76"/>
      <c r="C57" s="76"/>
    </row>
    <row r="67" spans="1:3" x14ac:dyDescent="0.25">
      <c r="A67" s="76"/>
      <c r="B67" s="76"/>
      <c r="C67" s="76"/>
    </row>
    <row r="69" spans="1:3" x14ac:dyDescent="0.25">
      <c r="A69" s="77"/>
      <c r="B69" s="76"/>
      <c r="C69" s="76"/>
    </row>
    <row r="70" spans="1:3" x14ac:dyDescent="0.25">
      <c r="A70" s="77"/>
      <c r="B70" s="76"/>
      <c r="C70" s="76"/>
    </row>
    <row r="73" spans="1:3" x14ac:dyDescent="0.25">
      <c r="A73" s="77"/>
      <c r="B73" s="76"/>
      <c r="C73" s="76"/>
    </row>
    <row r="80" spans="1:3" x14ac:dyDescent="0.25">
      <c r="A80" s="76"/>
      <c r="B80" s="76"/>
      <c r="C80" s="76"/>
    </row>
    <row r="87" spans="1:3" x14ac:dyDescent="0.25">
      <c r="A87" s="76"/>
      <c r="B87" s="76"/>
      <c r="C87" s="76"/>
    </row>
    <row r="91" spans="1:3" x14ac:dyDescent="0.25">
      <c r="A91" s="76"/>
      <c r="B91" s="76"/>
      <c r="C91" s="76"/>
    </row>
    <row r="98" spans="1:3" x14ac:dyDescent="0.25">
      <c r="A98" s="76"/>
      <c r="B98" s="76"/>
      <c r="C98" s="76"/>
    </row>
    <row r="100" spans="1:3" x14ac:dyDescent="0.25">
      <c r="A100" s="77"/>
      <c r="B100" s="76"/>
      <c r="C100" s="76"/>
    </row>
    <row r="103" spans="1:3" x14ac:dyDescent="0.25">
      <c r="A103" s="77"/>
      <c r="B103" s="76"/>
      <c r="C103" s="76"/>
    </row>
    <row r="108" spans="1:3" x14ac:dyDescent="0.25">
      <c r="A108" s="77"/>
      <c r="B108" s="76"/>
      <c r="C108" s="76"/>
    </row>
    <row r="109" spans="1:3" x14ac:dyDescent="0.25">
      <c r="B109" s="78"/>
      <c r="C109" s="78"/>
    </row>
    <row r="112" spans="1:3" x14ac:dyDescent="0.25">
      <c r="A112" s="77"/>
      <c r="B112" s="76"/>
      <c r="C112" s="76"/>
    </row>
    <row r="113" spans="1:3" x14ac:dyDescent="0.25">
      <c r="A113" s="76"/>
      <c r="B113" s="76"/>
      <c r="C113" s="76"/>
    </row>
    <row r="120" spans="1:3" x14ac:dyDescent="0.25">
      <c r="A120" s="76"/>
      <c r="B120" s="76"/>
      <c r="C120" s="76"/>
    </row>
    <row r="125" spans="1:3" x14ac:dyDescent="0.25">
      <c r="A125" s="76"/>
      <c r="B125" s="76"/>
      <c r="C125" s="76"/>
    </row>
  </sheetData>
  <mergeCells count="6">
    <mergeCell ref="A6:G6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98" fitToHeight="0" orientation="landscape" r:id="rId1"/>
  <headerFooter>
    <oddFooter>&amp;R19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4A5FF-44E3-4B92-A8D8-871487CBC31A}">
  <sheetPr>
    <pageSetUpPr fitToPage="1"/>
  </sheetPr>
  <dimension ref="A1:C21"/>
  <sheetViews>
    <sheetView workbookViewId="0">
      <selection activeCell="A25" sqref="A1:E25"/>
    </sheetView>
  </sheetViews>
  <sheetFormatPr baseColWidth="10" defaultRowHeight="15" x14ac:dyDescent="0.25"/>
  <cols>
    <col min="1" max="1" width="24.140625" customWidth="1"/>
    <col min="2" max="2" width="80.5703125" customWidth="1"/>
    <col min="3" max="3" width="29.140625" customWidth="1"/>
  </cols>
  <sheetData>
    <row r="1" spans="1:3" ht="15.75" customHeight="1" x14ac:dyDescent="0.25">
      <c r="A1" s="246" t="s">
        <v>695</v>
      </c>
      <c r="B1" s="246"/>
      <c r="C1" s="246"/>
    </row>
    <row r="2" spans="1:3" ht="15" customHeight="1" x14ac:dyDescent="0.25">
      <c r="A2" s="268" t="s">
        <v>1170</v>
      </c>
      <c r="B2" s="268"/>
      <c r="C2" s="268"/>
    </row>
    <row r="3" spans="1:3" ht="15" customHeight="1" x14ac:dyDescent="0.25">
      <c r="A3" s="268" t="s">
        <v>696</v>
      </c>
      <c r="B3" s="268"/>
      <c r="C3" s="268"/>
    </row>
    <row r="4" spans="1:3" ht="20.25" customHeight="1" x14ac:dyDescent="0.25">
      <c r="A4" s="266" t="s">
        <v>697</v>
      </c>
      <c r="B4" s="266"/>
      <c r="C4" s="266"/>
    </row>
    <row r="5" spans="1:3" ht="17.25" customHeight="1" x14ac:dyDescent="0.25">
      <c r="A5" s="269" t="s">
        <v>698</v>
      </c>
      <c r="B5" s="269"/>
      <c r="C5" s="269"/>
    </row>
    <row r="6" spans="1:3" s="47" customFormat="1" x14ac:dyDescent="0.25">
      <c r="A6" s="1" t="s">
        <v>699</v>
      </c>
      <c r="B6" s="1" t="s">
        <v>186</v>
      </c>
      <c r="C6" s="1" t="s">
        <v>173</v>
      </c>
    </row>
    <row r="7" spans="1:3" x14ac:dyDescent="0.25">
      <c r="A7" s="61">
        <v>30000</v>
      </c>
      <c r="B7" s="4" t="s">
        <v>700</v>
      </c>
      <c r="C7" s="13">
        <f>SUM(C13:C21)</f>
        <v>73576055.422800004</v>
      </c>
    </row>
    <row r="8" spans="1:3" x14ac:dyDescent="0.25">
      <c r="A8" s="61">
        <v>31000</v>
      </c>
      <c r="B8" s="62" t="s">
        <v>701</v>
      </c>
      <c r="C8" s="13">
        <v>75576055.420000002</v>
      </c>
    </row>
    <row r="9" spans="1:3" x14ac:dyDescent="0.25">
      <c r="A9" s="61">
        <v>31100</v>
      </c>
      <c r="B9" s="4" t="s">
        <v>702</v>
      </c>
      <c r="C9" s="13">
        <v>75576055.420000002</v>
      </c>
    </row>
    <row r="10" spans="1:3" x14ac:dyDescent="0.25">
      <c r="A10" s="61">
        <v>31110</v>
      </c>
      <c r="B10" s="4" t="s">
        <v>703</v>
      </c>
      <c r="C10" s="243" t="s">
        <v>1163</v>
      </c>
    </row>
    <row r="11" spans="1:3" x14ac:dyDescent="0.25">
      <c r="A11" s="61">
        <v>31111</v>
      </c>
      <c r="B11" s="63" t="s">
        <v>704</v>
      </c>
      <c r="C11" s="243" t="s">
        <v>1163</v>
      </c>
    </row>
    <row r="12" spans="1:3" ht="20.25" customHeight="1" x14ac:dyDescent="0.25">
      <c r="A12" s="61">
        <v>31120</v>
      </c>
      <c r="B12" s="142" t="s">
        <v>1124</v>
      </c>
      <c r="C12" s="13">
        <f>SUM(C13:C21)</f>
        <v>73576055.422800004</v>
      </c>
    </row>
    <row r="13" spans="1:3" x14ac:dyDescent="0.25">
      <c r="A13" s="136" t="s">
        <v>1092</v>
      </c>
      <c r="B13" s="7" t="s">
        <v>705</v>
      </c>
      <c r="C13" s="65">
        <v>3063624.14</v>
      </c>
    </row>
    <row r="14" spans="1:3" x14ac:dyDescent="0.25">
      <c r="A14" s="136" t="s">
        <v>1093</v>
      </c>
      <c r="B14" s="11" t="s">
        <v>706</v>
      </c>
      <c r="C14" s="65">
        <v>853458.88</v>
      </c>
    </row>
    <row r="15" spans="1:3" x14ac:dyDescent="0.25">
      <c r="A15" s="136" t="s">
        <v>1094</v>
      </c>
      <c r="B15" s="7" t="s">
        <v>707</v>
      </c>
      <c r="C15" s="65">
        <v>8707955.7123999987</v>
      </c>
    </row>
    <row r="16" spans="1:3" x14ac:dyDescent="0.25">
      <c r="A16" s="136" t="s">
        <v>1095</v>
      </c>
      <c r="B16" s="7" t="s">
        <v>708</v>
      </c>
      <c r="C16" s="65">
        <v>13504754.32</v>
      </c>
    </row>
    <row r="17" spans="1:3" x14ac:dyDescent="0.25">
      <c r="A17" s="136" t="s">
        <v>1096</v>
      </c>
      <c r="B17" s="7" t="s">
        <v>709</v>
      </c>
      <c r="C17" s="65">
        <v>3763193.28</v>
      </c>
    </row>
    <row r="18" spans="1:3" x14ac:dyDescent="0.25">
      <c r="A18" s="136" t="s">
        <v>1097</v>
      </c>
      <c r="B18" s="7" t="s">
        <v>710</v>
      </c>
      <c r="C18" s="65">
        <v>10227676.8204</v>
      </c>
    </row>
    <row r="19" spans="1:3" x14ac:dyDescent="0.25">
      <c r="A19" s="136" t="s">
        <v>1098</v>
      </c>
      <c r="B19" s="7" t="s">
        <v>711</v>
      </c>
      <c r="C19" s="65">
        <v>3873755.77</v>
      </c>
    </row>
    <row r="20" spans="1:3" x14ac:dyDescent="0.25">
      <c r="A20" s="136" t="s">
        <v>1099</v>
      </c>
      <c r="B20" s="7" t="s">
        <v>712</v>
      </c>
      <c r="C20" s="65">
        <v>21426716.16</v>
      </c>
    </row>
    <row r="21" spans="1:3" x14ac:dyDescent="0.25">
      <c r="A21" s="136" t="s">
        <v>1100</v>
      </c>
      <c r="B21" s="7" t="s">
        <v>713</v>
      </c>
      <c r="C21" s="65">
        <v>8154920.3399999999</v>
      </c>
    </row>
  </sheetData>
  <mergeCells count="5">
    <mergeCell ref="A1:C1"/>
    <mergeCell ref="A2:C2"/>
    <mergeCell ref="A3:C3"/>
    <mergeCell ref="A4:C4"/>
    <mergeCell ref="A5:C5"/>
  </mergeCells>
  <pageMargins left="0.70866141732283472" right="0.70866141732283472" top="0.74803149606299213" bottom="0.74803149606299213" header="0.31496062992125984" footer="0.31496062992125984"/>
  <pageSetup scale="91" orientation="landscape" r:id="rId1"/>
  <headerFooter>
    <oddFooter>&amp;R20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D3CE7-5EE5-4303-8D72-830FECF1E898}">
  <sheetPr>
    <pageSetUpPr fitToPage="1"/>
  </sheetPr>
  <dimension ref="A1:C151"/>
  <sheetViews>
    <sheetView topLeftCell="A7" workbookViewId="0">
      <selection activeCell="A154" sqref="A1:C154"/>
    </sheetView>
  </sheetViews>
  <sheetFormatPr baseColWidth="10" defaultRowHeight="15" x14ac:dyDescent="0.25"/>
  <cols>
    <col min="1" max="1" width="12.140625" customWidth="1"/>
    <col min="2" max="2" width="71.7109375" customWidth="1"/>
    <col min="3" max="3" width="34.140625" customWidth="1"/>
  </cols>
  <sheetData>
    <row r="1" spans="1:3" ht="15.75" customHeight="1" x14ac:dyDescent="0.25">
      <c r="A1" s="246" t="s">
        <v>12</v>
      </c>
      <c r="B1" s="246"/>
      <c r="C1" s="246"/>
    </row>
    <row r="2" spans="1:3" ht="13.5" customHeight="1" x14ac:dyDescent="0.25">
      <c r="A2" s="268" t="s">
        <v>1170</v>
      </c>
      <c r="B2" s="268"/>
      <c r="C2" s="268"/>
    </row>
    <row r="3" spans="1:3" ht="12.75" customHeight="1" x14ac:dyDescent="0.25">
      <c r="A3" s="268" t="s">
        <v>714</v>
      </c>
      <c r="B3" s="268"/>
      <c r="C3" s="268"/>
    </row>
    <row r="4" spans="1:3" ht="13.5" customHeight="1" x14ac:dyDescent="0.25">
      <c r="A4" s="266" t="s">
        <v>715</v>
      </c>
      <c r="B4" s="266"/>
      <c r="C4" s="266"/>
    </row>
    <row r="5" spans="1:3" ht="18.75" customHeight="1" x14ac:dyDescent="0.25">
      <c r="A5" s="269" t="s">
        <v>716</v>
      </c>
      <c r="B5" s="269"/>
      <c r="C5" s="269"/>
    </row>
    <row r="6" spans="1:3" s="47" customFormat="1" x14ac:dyDescent="0.25">
      <c r="A6" s="1" t="s">
        <v>717</v>
      </c>
      <c r="B6" s="1" t="s">
        <v>718</v>
      </c>
      <c r="C6" s="1" t="s">
        <v>173</v>
      </c>
    </row>
    <row r="7" spans="1:3" ht="15.75" customHeight="1" x14ac:dyDescent="0.25">
      <c r="A7" s="66"/>
      <c r="B7" s="66" t="s">
        <v>33</v>
      </c>
      <c r="C7" s="67">
        <f>C8+C47+C94+C137</f>
        <v>73576055.419999987</v>
      </c>
    </row>
    <row r="8" spans="1:3" ht="13.7" customHeight="1" x14ac:dyDescent="0.25">
      <c r="A8" s="68">
        <v>1</v>
      </c>
      <c r="B8" s="8" t="s">
        <v>719</v>
      </c>
      <c r="C8" s="45">
        <f>C41</f>
        <v>853458.88</v>
      </c>
    </row>
    <row r="9" spans="1:3" ht="13.7" customHeight="1" x14ac:dyDescent="0.25">
      <c r="A9" s="68">
        <v>11</v>
      </c>
      <c r="B9" s="27" t="s">
        <v>720</v>
      </c>
      <c r="C9" s="15">
        <v>0</v>
      </c>
    </row>
    <row r="10" spans="1:3" hidden="1" x14ac:dyDescent="0.25">
      <c r="A10" s="68" t="s">
        <v>721</v>
      </c>
      <c r="B10" s="7" t="s">
        <v>722</v>
      </c>
      <c r="C10" s="15">
        <v>0</v>
      </c>
    </row>
    <row r="11" spans="1:3" hidden="1" x14ac:dyDescent="0.25">
      <c r="A11" s="68" t="s">
        <v>723</v>
      </c>
      <c r="B11" s="7" t="s">
        <v>724</v>
      </c>
      <c r="C11" s="15">
        <v>0</v>
      </c>
    </row>
    <row r="12" spans="1:3" ht="13.7" customHeight="1" x14ac:dyDescent="0.25">
      <c r="A12" s="54">
        <v>12</v>
      </c>
      <c r="B12" s="54" t="s">
        <v>725</v>
      </c>
      <c r="C12" s="15">
        <v>0</v>
      </c>
    </row>
    <row r="13" spans="1:3" hidden="1" x14ac:dyDescent="0.25">
      <c r="A13" s="68" t="s">
        <v>726</v>
      </c>
      <c r="B13" s="7" t="s">
        <v>727</v>
      </c>
      <c r="C13" s="15">
        <v>0</v>
      </c>
    </row>
    <row r="14" spans="1:3" hidden="1" x14ac:dyDescent="0.25">
      <c r="A14" s="64" t="s">
        <v>728</v>
      </c>
      <c r="B14" s="7" t="s">
        <v>729</v>
      </c>
      <c r="C14" s="15">
        <v>0</v>
      </c>
    </row>
    <row r="15" spans="1:3" hidden="1" x14ac:dyDescent="0.25">
      <c r="A15" s="64" t="s">
        <v>730</v>
      </c>
      <c r="B15" s="11" t="s">
        <v>731</v>
      </c>
      <c r="C15" s="15">
        <v>0</v>
      </c>
    </row>
    <row r="16" spans="1:3" hidden="1" x14ac:dyDescent="0.25">
      <c r="A16" s="64" t="s">
        <v>732</v>
      </c>
      <c r="B16" s="7" t="s">
        <v>733</v>
      </c>
      <c r="C16" s="15">
        <v>0</v>
      </c>
    </row>
    <row r="17" spans="1:3" ht="13.7" customHeight="1" x14ac:dyDescent="0.25">
      <c r="A17" s="68">
        <v>13</v>
      </c>
      <c r="B17" s="8" t="s">
        <v>734</v>
      </c>
      <c r="C17" s="15">
        <v>0</v>
      </c>
    </row>
    <row r="18" spans="1:3" hidden="1" x14ac:dyDescent="0.25">
      <c r="A18" s="64" t="s">
        <v>735</v>
      </c>
      <c r="B18" s="7" t="s">
        <v>736</v>
      </c>
      <c r="C18" s="15">
        <v>0</v>
      </c>
    </row>
    <row r="19" spans="1:3" hidden="1" x14ac:dyDescent="0.25">
      <c r="A19" s="64" t="s">
        <v>737</v>
      </c>
      <c r="B19" s="7" t="s">
        <v>738</v>
      </c>
      <c r="C19" s="15">
        <v>0</v>
      </c>
    </row>
    <row r="20" spans="1:3" hidden="1" x14ac:dyDescent="0.25">
      <c r="A20" s="64" t="s">
        <v>739</v>
      </c>
      <c r="B20" s="7" t="s">
        <v>740</v>
      </c>
      <c r="C20" s="15">
        <v>0</v>
      </c>
    </row>
    <row r="21" spans="1:3" hidden="1" x14ac:dyDescent="0.25">
      <c r="A21" s="64" t="s">
        <v>741</v>
      </c>
      <c r="B21" s="7" t="s">
        <v>742</v>
      </c>
      <c r="C21" s="15">
        <v>0</v>
      </c>
    </row>
    <row r="22" spans="1:3" hidden="1" x14ac:dyDescent="0.25">
      <c r="A22" s="64" t="s">
        <v>743</v>
      </c>
      <c r="B22" s="7" t="s">
        <v>744</v>
      </c>
      <c r="C22" s="15">
        <v>0</v>
      </c>
    </row>
    <row r="23" spans="1:3" hidden="1" x14ac:dyDescent="0.25">
      <c r="A23" s="64" t="s">
        <v>745</v>
      </c>
      <c r="B23" s="7" t="s">
        <v>746</v>
      </c>
      <c r="C23" s="15">
        <v>0</v>
      </c>
    </row>
    <row r="24" spans="1:3" hidden="1" x14ac:dyDescent="0.25">
      <c r="A24" s="64" t="s">
        <v>747</v>
      </c>
      <c r="B24" s="7" t="s">
        <v>748</v>
      </c>
      <c r="C24" s="15">
        <v>0</v>
      </c>
    </row>
    <row r="25" spans="1:3" hidden="1" x14ac:dyDescent="0.25">
      <c r="A25" s="64" t="s">
        <v>749</v>
      </c>
      <c r="B25" s="7" t="s">
        <v>750</v>
      </c>
      <c r="C25" s="15">
        <v>0</v>
      </c>
    </row>
    <row r="26" spans="1:3" hidden="1" x14ac:dyDescent="0.25">
      <c r="A26" s="64" t="s">
        <v>751</v>
      </c>
      <c r="B26" s="7" t="s">
        <v>752</v>
      </c>
      <c r="C26" s="15">
        <v>0</v>
      </c>
    </row>
    <row r="27" spans="1:3" ht="13.7" customHeight="1" x14ac:dyDescent="0.25">
      <c r="A27" s="68">
        <v>14</v>
      </c>
      <c r="B27" s="8" t="s">
        <v>753</v>
      </c>
      <c r="C27" s="15">
        <v>0</v>
      </c>
    </row>
    <row r="28" spans="1:3" hidden="1" x14ac:dyDescent="0.25">
      <c r="A28" s="64" t="s">
        <v>754</v>
      </c>
      <c r="B28" s="7" t="s">
        <v>755</v>
      </c>
      <c r="C28" s="15">
        <v>0</v>
      </c>
    </row>
    <row r="29" spans="1:3" ht="13.7" customHeight="1" x14ac:dyDescent="0.25">
      <c r="A29" s="68">
        <v>15</v>
      </c>
      <c r="B29" s="8" t="s">
        <v>756</v>
      </c>
      <c r="C29" s="15">
        <v>0</v>
      </c>
    </row>
    <row r="30" spans="1:3" hidden="1" x14ac:dyDescent="0.25">
      <c r="A30" s="64" t="s">
        <v>757</v>
      </c>
      <c r="B30" s="7" t="s">
        <v>758</v>
      </c>
      <c r="C30" s="15">
        <v>0</v>
      </c>
    </row>
    <row r="31" spans="1:3" hidden="1" x14ac:dyDescent="0.25">
      <c r="A31" s="64" t="s">
        <v>759</v>
      </c>
      <c r="B31" s="7" t="s">
        <v>760</v>
      </c>
      <c r="C31" s="15">
        <v>0</v>
      </c>
    </row>
    <row r="32" spans="1:3" ht="13.7" customHeight="1" x14ac:dyDescent="0.25">
      <c r="A32" s="68">
        <v>16</v>
      </c>
      <c r="B32" s="8" t="s">
        <v>761</v>
      </c>
      <c r="C32" s="15">
        <v>0</v>
      </c>
    </row>
    <row r="33" spans="1:3" hidden="1" x14ac:dyDescent="0.25">
      <c r="A33" s="64" t="s">
        <v>762</v>
      </c>
      <c r="B33" s="7" t="s">
        <v>763</v>
      </c>
      <c r="C33" s="15">
        <v>0</v>
      </c>
    </row>
    <row r="34" spans="1:3" hidden="1" x14ac:dyDescent="0.25">
      <c r="A34" s="64" t="s">
        <v>762</v>
      </c>
      <c r="B34" s="7" t="s">
        <v>764</v>
      </c>
      <c r="C34" s="15">
        <v>0</v>
      </c>
    </row>
    <row r="35" spans="1:3" hidden="1" x14ac:dyDescent="0.25">
      <c r="A35" s="64" t="s">
        <v>765</v>
      </c>
      <c r="B35" s="7" t="s">
        <v>766</v>
      </c>
      <c r="C35" s="15">
        <v>0</v>
      </c>
    </row>
    <row r="36" spans="1:3" ht="13.7" customHeight="1" x14ac:dyDescent="0.25">
      <c r="A36" s="68">
        <v>17</v>
      </c>
      <c r="B36" s="8" t="s">
        <v>767</v>
      </c>
      <c r="C36" s="15">
        <v>0</v>
      </c>
    </row>
    <row r="37" spans="1:3" hidden="1" x14ac:dyDescent="0.25">
      <c r="A37" s="64" t="s">
        <v>768</v>
      </c>
      <c r="B37" s="7" t="s">
        <v>769</v>
      </c>
      <c r="C37" s="15">
        <v>0</v>
      </c>
    </row>
    <row r="38" spans="1:3" hidden="1" x14ac:dyDescent="0.25">
      <c r="A38" s="64" t="s">
        <v>770</v>
      </c>
      <c r="B38" s="7" t="s">
        <v>771</v>
      </c>
      <c r="C38" s="15">
        <v>0</v>
      </c>
    </row>
    <row r="39" spans="1:3" hidden="1" x14ac:dyDescent="0.25">
      <c r="A39" s="64" t="s">
        <v>772</v>
      </c>
      <c r="B39" s="7" t="s">
        <v>773</v>
      </c>
      <c r="C39" s="15">
        <v>0</v>
      </c>
    </row>
    <row r="40" spans="1:3" hidden="1" x14ac:dyDescent="0.25">
      <c r="A40" s="64" t="s">
        <v>774</v>
      </c>
      <c r="B40" s="7" t="s">
        <v>775</v>
      </c>
      <c r="C40" s="15">
        <v>0</v>
      </c>
    </row>
    <row r="41" spans="1:3" ht="13.7" customHeight="1" x14ac:dyDescent="0.25">
      <c r="A41" s="68">
        <v>18</v>
      </c>
      <c r="B41" s="8" t="s">
        <v>432</v>
      </c>
      <c r="C41" s="45">
        <f>SUM(C42:C46)</f>
        <v>853458.88</v>
      </c>
    </row>
    <row r="42" spans="1:3" ht="13.7" customHeight="1" x14ac:dyDescent="0.25">
      <c r="A42" s="64">
        <v>181</v>
      </c>
      <c r="B42" s="7" t="s">
        <v>776</v>
      </c>
      <c r="C42" s="20">
        <v>0</v>
      </c>
    </row>
    <row r="43" spans="1:3" ht="13.7" customHeight="1" x14ac:dyDescent="0.25">
      <c r="A43" s="64">
        <v>182</v>
      </c>
      <c r="B43" s="7" t="s">
        <v>777</v>
      </c>
      <c r="C43" s="20">
        <v>0</v>
      </c>
    </row>
    <row r="44" spans="1:3" ht="13.7" customHeight="1" x14ac:dyDescent="0.25">
      <c r="A44" s="64">
        <v>183</v>
      </c>
      <c r="B44" s="7" t="s">
        <v>778</v>
      </c>
      <c r="C44" s="9">
        <v>853458.88</v>
      </c>
    </row>
    <row r="45" spans="1:3" ht="13.7" customHeight="1" x14ac:dyDescent="0.25">
      <c r="A45" s="64">
        <v>184</v>
      </c>
      <c r="B45" s="7" t="s">
        <v>779</v>
      </c>
      <c r="C45" s="20">
        <v>0</v>
      </c>
    </row>
    <row r="46" spans="1:3" ht="13.7" customHeight="1" x14ac:dyDescent="0.25">
      <c r="A46" s="64">
        <v>185</v>
      </c>
      <c r="B46" s="7" t="s">
        <v>752</v>
      </c>
      <c r="C46" s="20">
        <v>0</v>
      </c>
    </row>
    <row r="47" spans="1:3" ht="13.7" customHeight="1" x14ac:dyDescent="0.25">
      <c r="A47" s="68">
        <v>2</v>
      </c>
      <c r="B47" s="8" t="s">
        <v>780</v>
      </c>
      <c r="C47" s="45">
        <f>C48+C55</f>
        <v>72722596.539999992</v>
      </c>
    </row>
    <row r="48" spans="1:3" ht="13.7" customHeight="1" x14ac:dyDescent="0.25">
      <c r="A48" s="68">
        <v>21</v>
      </c>
      <c r="B48" s="8" t="s">
        <v>781</v>
      </c>
      <c r="C48" s="45">
        <f>SUM(C49:C54)</f>
        <v>43658931.329999998</v>
      </c>
    </row>
    <row r="49" spans="1:3" ht="13.7" customHeight="1" x14ac:dyDescent="0.25">
      <c r="A49" s="64">
        <v>211</v>
      </c>
      <c r="B49" s="7" t="s">
        <v>782</v>
      </c>
      <c r="C49" s="20">
        <v>0</v>
      </c>
    </row>
    <row r="50" spans="1:3" ht="13.7" customHeight="1" x14ac:dyDescent="0.25">
      <c r="A50" s="64">
        <v>212</v>
      </c>
      <c r="B50" s="7" t="s">
        <v>783</v>
      </c>
      <c r="C50" s="9">
        <v>25276334.170000002</v>
      </c>
    </row>
    <row r="51" spans="1:3" ht="13.7" customHeight="1" x14ac:dyDescent="0.25">
      <c r="A51" s="64">
        <v>213</v>
      </c>
      <c r="B51" s="7" t="s">
        <v>784</v>
      </c>
      <c r="C51" s="9">
        <v>18382597.16</v>
      </c>
    </row>
    <row r="52" spans="1:3" ht="13.7" customHeight="1" x14ac:dyDescent="0.25">
      <c r="A52" s="64">
        <v>214</v>
      </c>
      <c r="B52" s="7" t="s">
        <v>785</v>
      </c>
      <c r="C52" s="20">
        <v>0</v>
      </c>
    </row>
    <row r="53" spans="1:3" ht="13.7" customHeight="1" x14ac:dyDescent="0.25">
      <c r="A53" s="64">
        <v>215</v>
      </c>
      <c r="B53" s="7" t="s">
        <v>786</v>
      </c>
      <c r="C53" s="20">
        <v>0</v>
      </c>
    </row>
    <row r="54" spans="1:3" ht="13.7" customHeight="1" x14ac:dyDescent="0.25">
      <c r="A54" s="64">
        <v>216</v>
      </c>
      <c r="B54" s="7" t="s">
        <v>787</v>
      </c>
      <c r="C54" s="20">
        <v>0</v>
      </c>
    </row>
    <row r="55" spans="1:3" ht="13.7" customHeight="1" x14ac:dyDescent="0.25">
      <c r="A55" s="68">
        <v>22</v>
      </c>
      <c r="B55" s="8" t="s">
        <v>788</v>
      </c>
      <c r="C55" s="45">
        <f>SUM(C56:C62)</f>
        <v>29063665.210000001</v>
      </c>
    </row>
    <row r="56" spans="1:3" ht="13.7" customHeight="1" x14ac:dyDescent="0.25">
      <c r="A56" s="64">
        <v>221</v>
      </c>
      <c r="B56" s="7" t="s">
        <v>789</v>
      </c>
      <c r="C56" s="20">
        <v>0</v>
      </c>
    </row>
    <row r="57" spans="1:3" ht="13.7" customHeight="1" x14ac:dyDescent="0.25">
      <c r="A57" s="64">
        <v>222</v>
      </c>
      <c r="B57" s="7" t="s">
        <v>790</v>
      </c>
      <c r="C57" s="20">
        <v>0</v>
      </c>
    </row>
    <row r="58" spans="1:3" ht="13.7" customHeight="1" x14ac:dyDescent="0.25">
      <c r="A58" s="64">
        <v>223</v>
      </c>
      <c r="B58" s="7" t="s">
        <v>791</v>
      </c>
      <c r="C58" s="9">
        <v>29063665.210000001</v>
      </c>
    </row>
    <row r="59" spans="1:3" ht="13.7" customHeight="1" x14ac:dyDescent="0.25">
      <c r="A59" s="64">
        <v>224</v>
      </c>
      <c r="B59" s="7" t="s">
        <v>792</v>
      </c>
      <c r="C59" s="20">
        <v>0</v>
      </c>
    </row>
    <row r="60" spans="1:3" ht="13.7" customHeight="1" x14ac:dyDescent="0.25">
      <c r="A60" s="64">
        <v>225</v>
      </c>
      <c r="B60" s="7" t="s">
        <v>793</v>
      </c>
      <c r="C60" s="15">
        <v>0</v>
      </c>
    </row>
    <row r="61" spans="1:3" ht="13.7" customHeight="1" x14ac:dyDescent="0.25">
      <c r="A61" s="64">
        <v>226</v>
      </c>
      <c r="B61" s="7" t="s">
        <v>794</v>
      </c>
      <c r="C61" s="15">
        <v>0</v>
      </c>
    </row>
    <row r="62" spans="1:3" ht="13.7" customHeight="1" x14ac:dyDescent="0.25">
      <c r="A62" s="64">
        <v>227</v>
      </c>
      <c r="B62" s="7" t="s">
        <v>795</v>
      </c>
      <c r="C62" s="15">
        <v>0</v>
      </c>
    </row>
    <row r="63" spans="1:3" hidden="1" x14ac:dyDescent="0.25">
      <c r="A63" s="8" t="s">
        <v>796</v>
      </c>
      <c r="B63" s="8" t="s">
        <v>797</v>
      </c>
      <c r="C63" s="69"/>
    </row>
    <row r="64" spans="1:3" hidden="1" x14ac:dyDescent="0.25">
      <c r="A64" s="7" t="s">
        <v>798</v>
      </c>
      <c r="B64" s="7" t="s">
        <v>799</v>
      </c>
      <c r="C64" s="7"/>
    </row>
    <row r="65" spans="1:3" hidden="1" x14ac:dyDescent="0.25">
      <c r="A65" s="7" t="s">
        <v>800</v>
      </c>
      <c r="B65" s="7" t="s">
        <v>801</v>
      </c>
      <c r="C65" s="7"/>
    </row>
    <row r="66" spans="1:3" hidden="1" x14ac:dyDescent="0.25">
      <c r="A66" s="7" t="s">
        <v>802</v>
      </c>
      <c r="B66" s="7" t="s">
        <v>803</v>
      </c>
      <c r="C66" s="7"/>
    </row>
    <row r="67" spans="1:3" hidden="1" x14ac:dyDescent="0.25">
      <c r="A67" s="7" t="s">
        <v>804</v>
      </c>
      <c r="B67" s="7" t="s">
        <v>805</v>
      </c>
      <c r="C67" s="7"/>
    </row>
    <row r="68" spans="1:3" hidden="1" x14ac:dyDescent="0.25">
      <c r="A68" s="7" t="s">
        <v>806</v>
      </c>
      <c r="B68" s="7" t="s">
        <v>807</v>
      </c>
      <c r="C68" s="7"/>
    </row>
    <row r="69" spans="1:3" hidden="1" x14ac:dyDescent="0.25">
      <c r="A69" s="8" t="s">
        <v>808</v>
      </c>
      <c r="B69" s="8" t="s">
        <v>809</v>
      </c>
      <c r="C69" s="8"/>
    </row>
    <row r="70" spans="1:3" hidden="1" x14ac:dyDescent="0.25">
      <c r="A70" s="7" t="s">
        <v>810</v>
      </c>
      <c r="B70" s="7" t="s">
        <v>811</v>
      </c>
      <c r="C70" s="7"/>
    </row>
    <row r="71" spans="1:3" hidden="1" x14ac:dyDescent="0.25">
      <c r="A71" s="7" t="s">
        <v>812</v>
      </c>
      <c r="B71" s="7" t="s">
        <v>813</v>
      </c>
      <c r="C71" s="7"/>
    </row>
    <row r="72" spans="1:3" hidden="1" x14ac:dyDescent="0.25">
      <c r="A72" s="7" t="s">
        <v>814</v>
      </c>
      <c r="B72" s="7" t="s">
        <v>815</v>
      </c>
      <c r="C72" s="7"/>
    </row>
    <row r="73" spans="1:3" hidden="1" x14ac:dyDescent="0.25">
      <c r="A73" s="7" t="s">
        <v>816</v>
      </c>
      <c r="B73" s="7" t="s">
        <v>817</v>
      </c>
      <c r="C73" s="7"/>
    </row>
    <row r="74" spans="1:3" hidden="1" x14ac:dyDescent="0.25">
      <c r="A74" s="8" t="s">
        <v>818</v>
      </c>
      <c r="B74" s="8" t="s">
        <v>819</v>
      </c>
      <c r="C74" s="8"/>
    </row>
    <row r="75" spans="1:3" hidden="1" x14ac:dyDescent="0.25">
      <c r="A75" s="7" t="s">
        <v>820</v>
      </c>
      <c r="B75" s="7" t="s">
        <v>821</v>
      </c>
      <c r="C75" s="7"/>
    </row>
    <row r="76" spans="1:3" hidden="1" x14ac:dyDescent="0.25">
      <c r="A76" s="7" t="s">
        <v>822</v>
      </c>
      <c r="B76" s="7" t="s">
        <v>823</v>
      </c>
      <c r="C76" s="7"/>
    </row>
    <row r="77" spans="1:3" hidden="1" x14ac:dyDescent="0.25">
      <c r="A77" s="7" t="s">
        <v>824</v>
      </c>
      <c r="B77" s="7" t="s">
        <v>825</v>
      </c>
      <c r="C77" s="7"/>
    </row>
    <row r="78" spans="1:3" hidden="1" x14ac:dyDescent="0.25">
      <c r="A78" s="7" t="s">
        <v>826</v>
      </c>
      <c r="B78" s="7" t="s">
        <v>827</v>
      </c>
      <c r="C78" s="7"/>
    </row>
    <row r="79" spans="1:3" hidden="1" x14ac:dyDescent="0.25">
      <c r="A79" s="7" t="s">
        <v>828</v>
      </c>
      <c r="B79" s="7" t="s">
        <v>829</v>
      </c>
      <c r="C79" s="7"/>
    </row>
    <row r="80" spans="1:3" hidden="1" x14ac:dyDescent="0.25">
      <c r="A80" s="7" t="s">
        <v>830</v>
      </c>
      <c r="B80" s="7" t="s">
        <v>831</v>
      </c>
      <c r="C80" s="7"/>
    </row>
    <row r="81" spans="1:3" hidden="1" x14ac:dyDescent="0.25">
      <c r="A81" s="7" t="s">
        <v>832</v>
      </c>
      <c r="B81" s="7" t="s">
        <v>833</v>
      </c>
      <c r="C81" s="7"/>
    </row>
    <row r="82" spans="1:3" hidden="1" x14ac:dyDescent="0.25">
      <c r="A82" s="8" t="s">
        <v>834</v>
      </c>
      <c r="B82" s="8" t="s">
        <v>835</v>
      </c>
      <c r="C82" s="8"/>
    </row>
    <row r="83" spans="1:3" hidden="1" x14ac:dyDescent="0.25">
      <c r="A83" s="7" t="s">
        <v>836</v>
      </c>
      <c r="B83" s="7" t="s">
        <v>837</v>
      </c>
      <c r="C83" s="7"/>
    </row>
    <row r="84" spans="1:3" hidden="1" x14ac:dyDescent="0.25">
      <c r="A84" s="7" t="s">
        <v>838</v>
      </c>
      <c r="B84" s="7" t="s">
        <v>839</v>
      </c>
      <c r="C84" s="7"/>
    </row>
    <row r="85" spans="1:3" hidden="1" x14ac:dyDescent="0.25">
      <c r="A85" s="7" t="s">
        <v>840</v>
      </c>
      <c r="B85" s="7" t="s">
        <v>841</v>
      </c>
      <c r="C85" s="7"/>
    </row>
    <row r="86" spans="1:3" hidden="1" x14ac:dyDescent="0.25">
      <c r="A86" s="7" t="s">
        <v>842</v>
      </c>
      <c r="B86" s="7" t="s">
        <v>843</v>
      </c>
      <c r="C86" s="7"/>
    </row>
    <row r="87" spans="1:3" hidden="1" x14ac:dyDescent="0.25">
      <c r="A87" s="7" t="s">
        <v>844</v>
      </c>
      <c r="B87" s="7" t="s">
        <v>845</v>
      </c>
      <c r="C87" s="7"/>
    </row>
    <row r="88" spans="1:3" hidden="1" x14ac:dyDescent="0.25">
      <c r="A88" s="7" t="s">
        <v>846</v>
      </c>
      <c r="B88" s="7" t="s">
        <v>847</v>
      </c>
      <c r="C88" s="7"/>
    </row>
    <row r="89" spans="1:3" hidden="1" x14ac:dyDescent="0.25">
      <c r="A89" s="7" t="s">
        <v>848</v>
      </c>
      <c r="B89" s="7" t="s">
        <v>849</v>
      </c>
      <c r="C89" s="7"/>
    </row>
    <row r="90" spans="1:3" hidden="1" x14ac:dyDescent="0.25">
      <c r="A90" s="7" t="s">
        <v>850</v>
      </c>
      <c r="B90" s="7" t="s">
        <v>851</v>
      </c>
      <c r="C90" s="7"/>
    </row>
    <row r="91" spans="1:3" hidden="1" x14ac:dyDescent="0.25">
      <c r="A91" s="7" t="s">
        <v>852</v>
      </c>
      <c r="B91" s="7" t="s">
        <v>853</v>
      </c>
      <c r="C91" s="7"/>
    </row>
    <row r="92" spans="1:3" hidden="1" x14ac:dyDescent="0.25">
      <c r="A92" s="8" t="s">
        <v>854</v>
      </c>
      <c r="B92" s="8" t="s">
        <v>855</v>
      </c>
      <c r="C92" s="8"/>
    </row>
    <row r="93" spans="1:3" hidden="1" x14ac:dyDescent="0.25">
      <c r="A93" s="7" t="s">
        <v>856</v>
      </c>
      <c r="B93" s="7" t="s">
        <v>857</v>
      </c>
      <c r="C93" s="7"/>
    </row>
    <row r="94" spans="1:3" hidden="1" x14ac:dyDescent="0.25">
      <c r="A94" s="68">
        <v>3</v>
      </c>
      <c r="B94" s="8" t="s">
        <v>858</v>
      </c>
      <c r="C94" s="8"/>
    </row>
    <row r="95" spans="1:3" hidden="1" x14ac:dyDescent="0.25">
      <c r="A95" s="68">
        <v>3.1</v>
      </c>
      <c r="B95" s="8" t="s">
        <v>859</v>
      </c>
      <c r="C95" s="8"/>
    </row>
    <row r="96" spans="1:3" hidden="1" x14ac:dyDescent="0.25">
      <c r="A96" s="7" t="s">
        <v>860</v>
      </c>
      <c r="B96" s="7" t="s">
        <v>861</v>
      </c>
      <c r="C96" s="7"/>
    </row>
    <row r="97" spans="1:3" hidden="1" x14ac:dyDescent="0.25">
      <c r="A97" s="7" t="s">
        <v>862</v>
      </c>
      <c r="B97" s="7" t="s">
        <v>863</v>
      </c>
      <c r="C97" s="7"/>
    </row>
    <row r="98" spans="1:3" hidden="1" x14ac:dyDescent="0.25">
      <c r="A98" s="68">
        <v>3.2</v>
      </c>
      <c r="B98" s="8" t="s">
        <v>864</v>
      </c>
      <c r="C98" s="8"/>
    </row>
    <row r="99" spans="1:3" hidden="1" x14ac:dyDescent="0.25">
      <c r="A99" s="7" t="s">
        <v>865</v>
      </c>
      <c r="B99" s="7" t="s">
        <v>866</v>
      </c>
      <c r="C99" s="7"/>
    </row>
    <row r="100" spans="1:3" hidden="1" x14ac:dyDescent="0.25">
      <c r="A100" s="7" t="s">
        <v>867</v>
      </c>
      <c r="B100" s="7" t="s">
        <v>868</v>
      </c>
      <c r="C100" s="7"/>
    </row>
    <row r="101" spans="1:3" hidden="1" x14ac:dyDescent="0.25">
      <c r="A101" s="7" t="s">
        <v>869</v>
      </c>
      <c r="B101" s="7" t="s">
        <v>870</v>
      </c>
      <c r="C101" s="7"/>
    </row>
    <row r="102" spans="1:3" hidden="1" x14ac:dyDescent="0.25">
      <c r="A102" s="7" t="s">
        <v>871</v>
      </c>
      <c r="B102" s="7" t="s">
        <v>872</v>
      </c>
      <c r="C102" s="7"/>
    </row>
    <row r="103" spans="1:3" hidden="1" x14ac:dyDescent="0.25">
      <c r="A103" s="7" t="s">
        <v>873</v>
      </c>
      <c r="B103" s="7" t="s">
        <v>874</v>
      </c>
      <c r="C103" s="7"/>
    </row>
    <row r="104" spans="1:3" hidden="1" x14ac:dyDescent="0.25">
      <c r="A104" s="7" t="s">
        <v>875</v>
      </c>
      <c r="B104" s="7" t="s">
        <v>876</v>
      </c>
      <c r="C104" s="7"/>
    </row>
    <row r="105" spans="1:3" hidden="1" x14ac:dyDescent="0.25">
      <c r="A105" s="8" t="s">
        <v>877</v>
      </c>
      <c r="B105" s="8" t="s">
        <v>878</v>
      </c>
      <c r="C105" s="8"/>
    </row>
    <row r="106" spans="1:3" hidden="1" x14ac:dyDescent="0.25">
      <c r="A106" s="7" t="s">
        <v>879</v>
      </c>
      <c r="B106" s="7" t="s">
        <v>880</v>
      </c>
      <c r="C106" s="7"/>
    </row>
    <row r="107" spans="1:3" hidden="1" x14ac:dyDescent="0.25">
      <c r="A107" s="7" t="s">
        <v>881</v>
      </c>
      <c r="B107" s="7" t="s">
        <v>882</v>
      </c>
      <c r="C107" s="7"/>
    </row>
    <row r="108" spans="1:3" hidden="1" x14ac:dyDescent="0.25">
      <c r="A108" s="7" t="s">
        <v>883</v>
      </c>
      <c r="B108" s="7" t="s">
        <v>884</v>
      </c>
      <c r="C108" s="7"/>
    </row>
    <row r="109" spans="1:3" hidden="1" x14ac:dyDescent="0.25">
      <c r="A109" s="7" t="s">
        <v>885</v>
      </c>
      <c r="B109" s="7" t="s">
        <v>886</v>
      </c>
      <c r="C109" s="7"/>
    </row>
    <row r="110" spans="1:3" hidden="1" x14ac:dyDescent="0.25">
      <c r="A110" s="7" t="s">
        <v>887</v>
      </c>
      <c r="B110" s="7" t="s">
        <v>888</v>
      </c>
      <c r="C110" s="7"/>
    </row>
    <row r="111" spans="1:3" hidden="1" x14ac:dyDescent="0.25">
      <c r="A111" s="7" t="s">
        <v>889</v>
      </c>
      <c r="B111" s="7" t="s">
        <v>890</v>
      </c>
      <c r="C111" s="7"/>
    </row>
    <row r="112" spans="1:3" hidden="1" x14ac:dyDescent="0.25">
      <c r="A112" s="8" t="s">
        <v>891</v>
      </c>
      <c r="B112" s="8" t="s">
        <v>892</v>
      </c>
      <c r="C112" s="8"/>
    </row>
    <row r="113" spans="1:3" hidden="1" x14ac:dyDescent="0.25">
      <c r="A113" s="7" t="s">
        <v>893</v>
      </c>
      <c r="B113" s="7" t="s">
        <v>894</v>
      </c>
      <c r="C113" s="7"/>
    </row>
    <row r="114" spans="1:3" hidden="1" x14ac:dyDescent="0.25">
      <c r="A114" s="7" t="s">
        <v>895</v>
      </c>
      <c r="B114" s="7" t="s">
        <v>896</v>
      </c>
      <c r="C114" s="7"/>
    </row>
    <row r="115" spans="1:3" hidden="1" x14ac:dyDescent="0.25">
      <c r="A115" s="7" t="s">
        <v>897</v>
      </c>
      <c r="B115" s="7" t="s">
        <v>898</v>
      </c>
      <c r="C115" s="7"/>
    </row>
    <row r="116" spans="1:3" hidden="1" x14ac:dyDescent="0.25">
      <c r="A116" s="8" t="s">
        <v>899</v>
      </c>
      <c r="B116" s="8" t="s">
        <v>900</v>
      </c>
      <c r="C116" s="8"/>
    </row>
    <row r="117" spans="1:3" hidden="1" x14ac:dyDescent="0.25">
      <c r="A117" s="7" t="s">
        <v>901</v>
      </c>
      <c r="B117" s="7" t="s">
        <v>902</v>
      </c>
      <c r="C117" s="7"/>
    </row>
    <row r="118" spans="1:3" hidden="1" x14ac:dyDescent="0.25">
      <c r="A118" s="7" t="s">
        <v>903</v>
      </c>
      <c r="B118" s="7" t="s">
        <v>904</v>
      </c>
      <c r="C118" s="7"/>
    </row>
    <row r="119" spans="1:3" hidden="1" x14ac:dyDescent="0.25">
      <c r="A119" s="7" t="s">
        <v>905</v>
      </c>
      <c r="B119" s="7" t="s">
        <v>906</v>
      </c>
      <c r="C119" s="7"/>
    </row>
    <row r="120" spans="1:3" hidden="1" x14ac:dyDescent="0.25">
      <c r="A120" s="7" t="s">
        <v>907</v>
      </c>
      <c r="B120" s="7" t="s">
        <v>908</v>
      </c>
      <c r="C120" s="7"/>
    </row>
    <row r="121" spans="1:3" hidden="1" x14ac:dyDescent="0.25">
      <c r="A121" s="7" t="s">
        <v>909</v>
      </c>
      <c r="B121" s="7" t="s">
        <v>910</v>
      </c>
      <c r="C121" s="7"/>
    </row>
    <row r="122" spans="1:3" hidden="1" x14ac:dyDescent="0.25">
      <c r="A122" s="7" t="s">
        <v>911</v>
      </c>
      <c r="B122" s="7" t="s">
        <v>912</v>
      </c>
      <c r="C122" s="7"/>
    </row>
    <row r="123" spans="1:3" hidden="1" x14ac:dyDescent="0.25">
      <c r="A123" s="8" t="s">
        <v>913</v>
      </c>
      <c r="B123" s="8" t="s">
        <v>914</v>
      </c>
      <c r="C123" s="8"/>
    </row>
    <row r="124" spans="1:3" hidden="1" x14ac:dyDescent="0.25">
      <c r="A124" s="7" t="s">
        <v>915</v>
      </c>
      <c r="B124" s="7" t="s">
        <v>916</v>
      </c>
      <c r="C124" s="7"/>
    </row>
    <row r="125" spans="1:3" hidden="1" x14ac:dyDescent="0.25">
      <c r="A125" s="68">
        <v>3.7</v>
      </c>
      <c r="B125" s="8" t="s">
        <v>917</v>
      </c>
      <c r="C125" s="8"/>
    </row>
    <row r="126" spans="1:3" hidden="1" x14ac:dyDescent="0.25">
      <c r="A126" s="7" t="s">
        <v>918</v>
      </c>
      <c r="B126" s="7" t="s">
        <v>919</v>
      </c>
      <c r="C126" s="7"/>
    </row>
    <row r="127" spans="1:3" hidden="1" x14ac:dyDescent="0.25">
      <c r="A127" s="7" t="s">
        <v>920</v>
      </c>
      <c r="B127" s="7" t="s">
        <v>921</v>
      </c>
      <c r="C127" s="7"/>
    </row>
    <row r="128" spans="1:3" hidden="1" x14ac:dyDescent="0.25">
      <c r="A128" s="68">
        <v>3.8</v>
      </c>
      <c r="B128" s="8" t="s">
        <v>922</v>
      </c>
      <c r="C128" s="8"/>
    </row>
    <row r="129" spans="1:3" hidden="1" x14ac:dyDescent="0.25">
      <c r="A129" s="7" t="s">
        <v>923</v>
      </c>
      <c r="B129" s="7" t="s">
        <v>924</v>
      </c>
      <c r="C129" s="7"/>
    </row>
    <row r="130" spans="1:3" hidden="1" x14ac:dyDescent="0.25">
      <c r="A130" s="7" t="s">
        <v>925</v>
      </c>
      <c r="B130" s="7" t="s">
        <v>926</v>
      </c>
      <c r="C130" s="7"/>
    </row>
    <row r="131" spans="1:3" hidden="1" x14ac:dyDescent="0.25">
      <c r="A131" s="7" t="s">
        <v>927</v>
      </c>
      <c r="B131" s="7" t="s">
        <v>928</v>
      </c>
      <c r="C131" s="7"/>
    </row>
    <row r="132" spans="1:3" hidden="1" x14ac:dyDescent="0.25">
      <c r="A132" s="7" t="s">
        <v>929</v>
      </c>
      <c r="B132" s="7" t="s">
        <v>930</v>
      </c>
      <c r="C132" s="7"/>
    </row>
    <row r="133" spans="1:3" hidden="1" x14ac:dyDescent="0.25">
      <c r="A133" s="68">
        <v>3.9</v>
      </c>
      <c r="B133" s="8" t="s">
        <v>931</v>
      </c>
      <c r="C133" s="8"/>
    </row>
    <row r="134" spans="1:3" hidden="1" x14ac:dyDescent="0.25">
      <c r="A134" s="7" t="s">
        <v>932</v>
      </c>
      <c r="B134" s="64" t="s">
        <v>933</v>
      </c>
      <c r="C134" s="64"/>
    </row>
    <row r="135" spans="1:3" hidden="1" x14ac:dyDescent="0.25">
      <c r="A135" s="7" t="s">
        <v>934</v>
      </c>
      <c r="B135" s="7" t="s">
        <v>935</v>
      </c>
      <c r="C135" s="7"/>
    </row>
    <row r="136" spans="1:3" hidden="1" x14ac:dyDescent="0.25">
      <c r="A136" s="7" t="s">
        <v>936</v>
      </c>
      <c r="B136" s="7" t="s">
        <v>937</v>
      </c>
      <c r="C136" s="7"/>
    </row>
    <row r="137" spans="1:3" hidden="1" x14ac:dyDescent="0.25">
      <c r="A137" s="68">
        <v>4</v>
      </c>
      <c r="B137" s="8" t="s">
        <v>938</v>
      </c>
      <c r="C137" s="8"/>
    </row>
    <row r="138" spans="1:3" hidden="1" x14ac:dyDescent="0.25">
      <c r="A138" s="8" t="s">
        <v>939</v>
      </c>
      <c r="B138" s="70" t="s">
        <v>940</v>
      </c>
      <c r="C138" s="70"/>
    </row>
    <row r="139" spans="1:3" hidden="1" x14ac:dyDescent="0.25">
      <c r="A139" s="7" t="s">
        <v>941</v>
      </c>
      <c r="B139" s="7" t="s">
        <v>942</v>
      </c>
      <c r="C139" s="7"/>
    </row>
    <row r="140" spans="1:3" hidden="1" x14ac:dyDescent="0.25">
      <c r="A140" s="7" t="s">
        <v>943</v>
      </c>
      <c r="B140" s="7" t="s">
        <v>944</v>
      </c>
      <c r="C140" s="7"/>
    </row>
    <row r="141" spans="1:3" ht="30" hidden="1" x14ac:dyDescent="0.25">
      <c r="A141" s="7" t="s">
        <v>945</v>
      </c>
      <c r="B141" s="71" t="s">
        <v>946</v>
      </c>
      <c r="C141" s="71"/>
    </row>
    <row r="142" spans="1:3" hidden="1" x14ac:dyDescent="0.25">
      <c r="A142" s="7" t="s">
        <v>947</v>
      </c>
      <c r="B142" s="7" t="s">
        <v>948</v>
      </c>
      <c r="C142" s="7"/>
    </row>
    <row r="143" spans="1:3" hidden="1" x14ac:dyDescent="0.25">
      <c r="A143" s="7" t="s">
        <v>949</v>
      </c>
      <c r="B143" s="7" t="s">
        <v>950</v>
      </c>
      <c r="C143" s="7"/>
    </row>
    <row r="144" spans="1:3" hidden="1" x14ac:dyDescent="0.25">
      <c r="A144" s="7" t="s">
        <v>951</v>
      </c>
      <c r="B144" s="7" t="s">
        <v>952</v>
      </c>
      <c r="C144" s="7"/>
    </row>
    <row r="145" spans="1:3" hidden="1" x14ac:dyDescent="0.25">
      <c r="A145" s="8" t="s">
        <v>953</v>
      </c>
      <c r="B145" s="8" t="s">
        <v>954</v>
      </c>
      <c r="C145" s="8"/>
    </row>
    <row r="146" spans="1:3" hidden="1" x14ac:dyDescent="0.25">
      <c r="A146" s="7" t="s">
        <v>955</v>
      </c>
      <c r="B146" s="7" t="s">
        <v>956</v>
      </c>
      <c r="C146" s="7"/>
    </row>
    <row r="147" spans="1:3" hidden="1" x14ac:dyDescent="0.25">
      <c r="A147" s="7" t="s">
        <v>957</v>
      </c>
      <c r="B147" s="7" t="s">
        <v>958</v>
      </c>
      <c r="C147" s="7"/>
    </row>
    <row r="148" spans="1:3" hidden="1" x14ac:dyDescent="0.25">
      <c r="A148" s="7" t="s">
        <v>959</v>
      </c>
      <c r="B148" s="7" t="s">
        <v>960</v>
      </c>
      <c r="C148" s="7"/>
    </row>
    <row r="149" spans="1:3" hidden="1" x14ac:dyDescent="0.25">
      <c r="A149" s="7" t="s">
        <v>961</v>
      </c>
      <c r="B149" s="72" t="s">
        <v>962</v>
      </c>
      <c r="C149" s="72"/>
    </row>
    <row r="150" spans="1:3" hidden="1" x14ac:dyDescent="0.25">
      <c r="A150" s="8" t="s">
        <v>963</v>
      </c>
      <c r="B150" s="8" t="s">
        <v>964</v>
      </c>
      <c r="C150" s="8"/>
    </row>
    <row r="151" spans="1:3" hidden="1" x14ac:dyDescent="0.25">
      <c r="A151" s="7" t="s">
        <v>965</v>
      </c>
      <c r="B151" s="7" t="s">
        <v>966</v>
      </c>
      <c r="C151" s="7"/>
    </row>
  </sheetData>
  <mergeCells count="5">
    <mergeCell ref="A1:C1"/>
    <mergeCell ref="A2:C2"/>
    <mergeCell ref="A3:C3"/>
    <mergeCell ref="A4:C4"/>
    <mergeCell ref="A5:C5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&amp;R21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9F48C-36C3-4970-A90C-32495F9C9D6C}">
  <sheetPr>
    <pageSetUpPr fitToPage="1"/>
  </sheetPr>
  <dimension ref="A1:D152"/>
  <sheetViews>
    <sheetView workbookViewId="0">
      <selection activeCell="A41" sqref="A1:D41"/>
    </sheetView>
  </sheetViews>
  <sheetFormatPr baseColWidth="10" defaultRowHeight="15" x14ac:dyDescent="0.25"/>
  <cols>
    <col min="1" max="1" width="10.5703125" style="81" customWidth="1"/>
    <col min="2" max="2" width="11.42578125" customWidth="1"/>
    <col min="3" max="3" width="79.85546875" customWidth="1"/>
    <col min="4" max="4" width="26.42578125" customWidth="1"/>
  </cols>
  <sheetData>
    <row r="1" spans="1:4" ht="15.75" customHeight="1" x14ac:dyDescent="0.25">
      <c r="A1" s="246" t="s">
        <v>12</v>
      </c>
      <c r="B1" s="246"/>
      <c r="C1" s="246"/>
      <c r="D1" s="246"/>
    </row>
    <row r="2" spans="1:4" ht="15" customHeight="1" x14ac:dyDescent="0.25">
      <c r="A2" s="268" t="s">
        <v>1170</v>
      </c>
      <c r="B2" s="268"/>
      <c r="C2" s="268"/>
      <c r="D2" s="268"/>
    </row>
    <row r="3" spans="1:4" ht="15" customHeight="1" x14ac:dyDescent="0.25">
      <c r="A3" s="268" t="s">
        <v>975</v>
      </c>
      <c r="B3" s="268"/>
      <c r="C3" s="268"/>
      <c r="D3" s="268"/>
    </row>
    <row r="4" spans="1:4" ht="15" customHeight="1" x14ac:dyDescent="0.25">
      <c r="A4" s="266" t="s">
        <v>697</v>
      </c>
      <c r="B4" s="266"/>
      <c r="C4" s="266"/>
      <c r="D4" s="266"/>
    </row>
    <row r="5" spans="1:4" ht="15" customHeight="1" x14ac:dyDescent="0.25">
      <c r="A5" s="266" t="s">
        <v>976</v>
      </c>
      <c r="B5" s="266"/>
      <c r="C5" s="266"/>
      <c r="D5" s="266"/>
    </row>
    <row r="6" spans="1:4" ht="14.25" customHeight="1" x14ac:dyDescent="0.25">
      <c r="A6" s="269" t="s">
        <v>977</v>
      </c>
      <c r="B6" s="269"/>
      <c r="C6" s="269"/>
      <c r="D6" s="269"/>
    </row>
    <row r="7" spans="1:4" s="47" customFormat="1" x14ac:dyDescent="0.25">
      <c r="A7" s="1" t="s">
        <v>978</v>
      </c>
      <c r="B7" s="1"/>
      <c r="C7" s="1" t="s">
        <v>979</v>
      </c>
      <c r="D7" s="1" t="s">
        <v>173</v>
      </c>
    </row>
    <row r="8" spans="1:4" ht="14.1" customHeight="1" x14ac:dyDescent="0.25">
      <c r="A8" s="66"/>
      <c r="B8" s="66"/>
      <c r="C8" s="66" t="s">
        <v>33</v>
      </c>
      <c r="D8" s="67">
        <f>D13</f>
        <v>73576055.420000002</v>
      </c>
    </row>
    <row r="9" spans="1:4" ht="14.1" customHeight="1" x14ac:dyDescent="0.25">
      <c r="A9" s="79"/>
      <c r="B9" s="272" t="s">
        <v>980</v>
      </c>
      <c r="C9" s="272"/>
      <c r="D9" s="15">
        <v>0</v>
      </c>
    </row>
    <row r="10" spans="1:4" ht="14.1" customHeight="1" x14ac:dyDescent="0.25">
      <c r="A10" s="51"/>
      <c r="B10" s="68"/>
      <c r="C10" s="8" t="s">
        <v>981</v>
      </c>
      <c r="D10" s="15">
        <v>0</v>
      </c>
    </row>
    <row r="11" spans="1:4" ht="14.1" customHeight="1" x14ac:dyDescent="0.25">
      <c r="A11" s="14" t="s">
        <v>982</v>
      </c>
      <c r="B11" s="68"/>
      <c r="C11" s="11" t="s">
        <v>983</v>
      </c>
      <c r="D11" s="15">
        <v>0</v>
      </c>
    </row>
    <row r="12" spans="1:4" ht="14.1" customHeight="1" x14ac:dyDescent="0.25">
      <c r="A12" s="14" t="s">
        <v>984</v>
      </c>
      <c r="B12" s="68"/>
      <c r="C12" s="7" t="s">
        <v>985</v>
      </c>
      <c r="D12" s="15">
        <v>0</v>
      </c>
    </row>
    <row r="13" spans="1:4" ht="14.1" customHeight="1" x14ac:dyDescent="0.25">
      <c r="A13" s="51"/>
      <c r="B13" s="68"/>
      <c r="C13" s="8" t="s">
        <v>986</v>
      </c>
      <c r="D13" s="26">
        <f>SUM(D14:D17)</f>
        <v>73576055.420000002</v>
      </c>
    </row>
    <row r="14" spans="1:4" ht="14.1" customHeight="1" x14ac:dyDescent="0.25">
      <c r="A14" s="17" t="s">
        <v>987</v>
      </c>
      <c r="B14" s="54"/>
      <c r="C14" s="18" t="s">
        <v>988</v>
      </c>
      <c r="D14" s="20">
        <v>25276334.170000002</v>
      </c>
    </row>
    <row r="15" spans="1:4" ht="14.1" customHeight="1" x14ac:dyDescent="0.25">
      <c r="A15" s="14" t="s">
        <v>989</v>
      </c>
      <c r="B15" s="68"/>
      <c r="C15" s="7" t="s">
        <v>990</v>
      </c>
      <c r="D15" s="20">
        <v>31654392.98</v>
      </c>
    </row>
    <row r="16" spans="1:4" ht="14.1" customHeight="1" x14ac:dyDescent="0.25">
      <c r="A16" s="14" t="s">
        <v>991</v>
      </c>
      <c r="B16" s="64"/>
      <c r="C16" s="7" t="s">
        <v>992</v>
      </c>
      <c r="D16" s="20">
        <v>15791869.390000001</v>
      </c>
    </row>
    <row r="17" spans="1:4" ht="14.1" customHeight="1" x14ac:dyDescent="0.25">
      <c r="A17" s="14" t="s">
        <v>993</v>
      </c>
      <c r="B17" s="64"/>
      <c r="C17" s="11" t="s">
        <v>994</v>
      </c>
      <c r="D17" s="20">
        <v>853458.88</v>
      </c>
    </row>
    <row r="18" spans="1:4" ht="14.1" customHeight="1" x14ac:dyDescent="0.25">
      <c r="A18" s="14" t="s">
        <v>995</v>
      </c>
      <c r="B18" s="64"/>
      <c r="C18" s="7" t="s">
        <v>996</v>
      </c>
      <c r="D18" s="15">
        <v>0</v>
      </c>
    </row>
    <row r="19" spans="1:4" ht="14.1" customHeight="1" x14ac:dyDescent="0.25">
      <c r="A19" s="14" t="s">
        <v>997</v>
      </c>
      <c r="B19" s="68"/>
      <c r="C19" s="7" t="s">
        <v>1069</v>
      </c>
      <c r="D19" s="15">
        <v>0</v>
      </c>
    </row>
    <row r="20" spans="1:4" ht="14.1" customHeight="1" x14ac:dyDescent="0.25">
      <c r="A20" s="14" t="s">
        <v>998</v>
      </c>
      <c r="B20" s="64"/>
      <c r="C20" s="7" t="s">
        <v>999</v>
      </c>
      <c r="D20" s="15">
        <v>0</v>
      </c>
    </row>
    <row r="21" spans="1:4" ht="14.1" customHeight="1" x14ac:dyDescent="0.25">
      <c r="A21" s="14" t="s">
        <v>1000</v>
      </c>
      <c r="B21" s="64"/>
      <c r="C21" s="7" t="s">
        <v>1001</v>
      </c>
      <c r="D21" s="15">
        <v>0</v>
      </c>
    </row>
    <row r="22" spans="1:4" ht="14.1" customHeight="1" x14ac:dyDescent="0.25">
      <c r="A22" s="14"/>
      <c r="B22" s="64"/>
      <c r="C22" s="8" t="s">
        <v>1002</v>
      </c>
      <c r="D22" s="15">
        <v>0</v>
      </c>
    </row>
    <row r="23" spans="1:4" ht="14.1" customHeight="1" x14ac:dyDescent="0.25">
      <c r="A23" s="14" t="s">
        <v>1003</v>
      </c>
      <c r="B23" s="64"/>
      <c r="C23" s="7" t="s">
        <v>1004</v>
      </c>
      <c r="D23" s="15">
        <v>0</v>
      </c>
    </row>
    <row r="24" spans="1:4" ht="14.1" customHeight="1" x14ac:dyDescent="0.25">
      <c r="A24" s="14" t="s">
        <v>1005</v>
      </c>
      <c r="B24" s="64"/>
      <c r="C24" s="7" t="s">
        <v>1006</v>
      </c>
      <c r="D24" s="15">
        <v>0</v>
      </c>
    </row>
    <row r="25" spans="1:4" ht="14.1" customHeight="1" x14ac:dyDescent="0.25">
      <c r="A25" s="14" t="s">
        <v>1007</v>
      </c>
      <c r="B25" s="64"/>
      <c r="C25" s="7" t="s">
        <v>1008</v>
      </c>
      <c r="D25" s="15">
        <v>0</v>
      </c>
    </row>
    <row r="26" spans="1:4" ht="14.1" customHeight="1" x14ac:dyDescent="0.25">
      <c r="A26" s="14"/>
      <c r="B26" s="64"/>
      <c r="C26" s="8" t="s">
        <v>1009</v>
      </c>
      <c r="D26" s="15">
        <v>0</v>
      </c>
    </row>
    <row r="27" spans="1:4" ht="14.1" customHeight="1" x14ac:dyDescent="0.25">
      <c r="A27" s="14" t="s">
        <v>1010</v>
      </c>
      <c r="B27" s="64"/>
      <c r="C27" s="7" t="s">
        <v>1011</v>
      </c>
      <c r="D27" s="15">
        <v>0</v>
      </c>
    </row>
    <row r="28" spans="1:4" ht="14.1" customHeight="1" x14ac:dyDescent="0.25">
      <c r="A28" s="14" t="s">
        <v>1012</v>
      </c>
      <c r="B28" s="64"/>
      <c r="C28" s="7" t="s">
        <v>1013</v>
      </c>
      <c r="D28" s="15">
        <v>0</v>
      </c>
    </row>
    <row r="29" spans="1:4" ht="14.1" customHeight="1" x14ac:dyDescent="0.25">
      <c r="A29" s="51"/>
      <c r="B29" s="8"/>
      <c r="C29" s="8" t="s">
        <v>1014</v>
      </c>
      <c r="D29" s="15">
        <v>0</v>
      </c>
    </row>
    <row r="30" spans="1:4" ht="14.1" customHeight="1" x14ac:dyDescent="0.25">
      <c r="A30" s="14" t="s">
        <v>1015</v>
      </c>
      <c r="B30" s="64"/>
      <c r="C30" s="7" t="s">
        <v>222</v>
      </c>
      <c r="D30" s="15">
        <v>0</v>
      </c>
    </row>
    <row r="31" spans="1:4" ht="14.1" customHeight="1" x14ac:dyDescent="0.25">
      <c r="A31" s="14" t="s">
        <v>1016</v>
      </c>
      <c r="B31" s="8"/>
      <c r="C31" s="7" t="s">
        <v>1017</v>
      </c>
      <c r="D31" s="15">
        <v>0</v>
      </c>
    </row>
    <row r="32" spans="1:4" ht="14.1" customHeight="1" x14ac:dyDescent="0.25">
      <c r="A32" s="14" t="s">
        <v>1018</v>
      </c>
      <c r="B32" s="64"/>
      <c r="C32" s="7" t="s">
        <v>1019</v>
      </c>
      <c r="D32" s="15">
        <v>0</v>
      </c>
    </row>
    <row r="33" spans="1:4" ht="14.1" customHeight="1" x14ac:dyDescent="0.25">
      <c r="A33" s="14" t="s">
        <v>1020</v>
      </c>
      <c r="B33" s="7"/>
      <c r="C33" s="7" t="s">
        <v>1021</v>
      </c>
      <c r="D33" s="15">
        <v>0</v>
      </c>
    </row>
    <row r="34" spans="1:4" ht="14.1" customHeight="1" x14ac:dyDescent="0.25">
      <c r="A34" s="51"/>
      <c r="B34" s="8"/>
      <c r="C34" s="8" t="s">
        <v>1022</v>
      </c>
      <c r="D34" s="15">
        <v>0</v>
      </c>
    </row>
    <row r="35" spans="1:4" ht="14.1" customHeight="1" x14ac:dyDescent="0.25">
      <c r="A35" s="14" t="s">
        <v>1023</v>
      </c>
      <c r="B35" s="7"/>
      <c r="C35" s="7" t="s">
        <v>1024</v>
      </c>
      <c r="D35" s="15">
        <v>0</v>
      </c>
    </row>
    <row r="36" spans="1:4" ht="14.1" customHeight="1" x14ac:dyDescent="0.25">
      <c r="A36" s="14" t="s">
        <v>1025</v>
      </c>
      <c r="B36" s="8" t="s">
        <v>1026</v>
      </c>
      <c r="C36" s="8"/>
      <c r="D36" s="15">
        <v>0</v>
      </c>
    </row>
    <row r="37" spans="1:4" ht="14.1" customHeight="1" x14ac:dyDescent="0.25">
      <c r="A37" s="14" t="s">
        <v>1027</v>
      </c>
      <c r="B37" s="8" t="s">
        <v>1028</v>
      </c>
      <c r="C37" s="8"/>
      <c r="D37" s="15">
        <v>0</v>
      </c>
    </row>
    <row r="38" spans="1:4" ht="14.1" customHeight="1" x14ac:dyDescent="0.25">
      <c r="A38" s="14" t="s">
        <v>1029</v>
      </c>
      <c r="B38" s="8" t="s">
        <v>1030</v>
      </c>
      <c r="C38" s="8"/>
      <c r="D38" s="15">
        <v>0</v>
      </c>
    </row>
    <row r="39" spans="1:4" x14ac:dyDescent="0.25">
      <c r="A39" s="80"/>
    </row>
    <row r="43" spans="1:4" x14ac:dyDescent="0.25">
      <c r="A43" s="80"/>
      <c r="B43" s="76"/>
      <c r="C43" s="76"/>
      <c r="D43" s="76"/>
    </row>
    <row r="49" spans="1:4" x14ac:dyDescent="0.25">
      <c r="A49" s="80"/>
      <c r="B49" s="77"/>
      <c r="C49" s="76"/>
      <c r="D49" s="76"/>
    </row>
    <row r="50" spans="1:4" x14ac:dyDescent="0.25">
      <c r="A50" s="80"/>
      <c r="B50" s="76"/>
      <c r="C50" s="76"/>
      <c r="D50" s="76"/>
    </row>
    <row r="57" spans="1:4" x14ac:dyDescent="0.25">
      <c r="A57" s="80"/>
      <c r="B57" s="76"/>
      <c r="C57" s="76"/>
      <c r="D57" s="76"/>
    </row>
    <row r="65" spans="1:4" x14ac:dyDescent="0.25">
      <c r="A65" s="80"/>
      <c r="B65" s="76"/>
      <c r="C65" s="76"/>
      <c r="D65" s="76"/>
    </row>
    <row r="71" spans="1:4" x14ac:dyDescent="0.25">
      <c r="A71" s="80"/>
      <c r="B71" s="76"/>
      <c r="C71" s="76"/>
      <c r="D71" s="76"/>
    </row>
    <row r="76" spans="1:4" x14ac:dyDescent="0.25">
      <c r="A76" s="80"/>
      <c r="B76" s="76"/>
      <c r="C76" s="76"/>
      <c r="D76" s="76"/>
    </row>
    <row r="84" spans="1:4" x14ac:dyDescent="0.25">
      <c r="A84" s="80"/>
      <c r="B84" s="76"/>
      <c r="C84" s="76"/>
      <c r="D84" s="76"/>
    </row>
    <row r="94" spans="1:4" x14ac:dyDescent="0.25">
      <c r="A94" s="80"/>
      <c r="B94" s="76"/>
      <c r="C94" s="76"/>
      <c r="D94" s="76"/>
    </row>
    <row r="96" spans="1:4" x14ac:dyDescent="0.25">
      <c r="A96" s="80"/>
      <c r="B96" s="77"/>
      <c r="C96" s="76"/>
      <c r="D96" s="76"/>
    </row>
    <row r="97" spans="1:4" x14ac:dyDescent="0.25">
      <c r="A97" s="80"/>
      <c r="B97" s="77"/>
      <c r="C97" s="76"/>
      <c r="D97" s="76"/>
    </row>
    <row r="100" spans="1:4" x14ac:dyDescent="0.25">
      <c r="A100" s="80"/>
      <c r="B100" s="77"/>
      <c r="C100" s="76"/>
      <c r="D100" s="76"/>
    </row>
    <row r="107" spans="1:4" x14ac:dyDescent="0.25">
      <c r="A107" s="80"/>
      <c r="B107" s="76"/>
      <c r="C107" s="76"/>
      <c r="D107" s="76"/>
    </row>
    <row r="114" spans="1:4" x14ac:dyDescent="0.25">
      <c r="A114" s="80"/>
      <c r="B114" s="76"/>
      <c r="C114" s="76"/>
      <c r="D114" s="76"/>
    </row>
    <row r="118" spans="1:4" x14ac:dyDescent="0.25">
      <c r="A118" s="80"/>
      <c r="B118" s="76"/>
      <c r="C118" s="76"/>
      <c r="D118" s="76"/>
    </row>
    <row r="125" spans="1:4" x14ac:dyDescent="0.25">
      <c r="A125" s="80"/>
      <c r="B125" s="76"/>
      <c r="C125" s="76"/>
      <c r="D125" s="76"/>
    </row>
    <row r="127" spans="1:4" x14ac:dyDescent="0.25">
      <c r="A127" s="80"/>
      <c r="B127" s="77"/>
      <c r="C127" s="76"/>
      <c r="D127" s="76"/>
    </row>
    <row r="130" spans="1:4" x14ac:dyDescent="0.25">
      <c r="A130" s="80"/>
      <c r="B130" s="77"/>
      <c r="C130" s="76"/>
      <c r="D130" s="76"/>
    </row>
    <row r="135" spans="1:4" x14ac:dyDescent="0.25">
      <c r="A135" s="80"/>
      <c r="B135" s="77"/>
      <c r="C135" s="76"/>
      <c r="D135" s="76"/>
    </row>
    <row r="136" spans="1:4" x14ac:dyDescent="0.25">
      <c r="C136" s="78"/>
      <c r="D136" s="78"/>
    </row>
    <row r="139" spans="1:4" x14ac:dyDescent="0.25">
      <c r="A139" s="80"/>
      <c r="B139" s="77"/>
      <c r="C139" s="76"/>
      <c r="D139" s="76"/>
    </row>
    <row r="140" spans="1:4" x14ac:dyDescent="0.25">
      <c r="A140" s="80"/>
      <c r="B140" s="76"/>
      <c r="C140" s="76"/>
      <c r="D140" s="76"/>
    </row>
    <row r="147" spans="1:4" x14ac:dyDescent="0.25">
      <c r="A147" s="80"/>
      <c r="B147" s="76"/>
      <c r="C147" s="76"/>
      <c r="D147" s="76"/>
    </row>
    <row r="152" spans="1:4" x14ac:dyDescent="0.25">
      <c r="A152" s="80"/>
      <c r="B152" s="76"/>
      <c r="C152" s="76"/>
      <c r="D152" s="76"/>
    </row>
  </sheetData>
  <mergeCells count="7">
    <mergeCell ref="B9:C9"/>
    <mergeCell ref="A1:D1"/>
    <mergeCell ref="A2:D2"/>
    <mergeCell ref="A3:D3"/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scale="95" orientation="landscape" r:id="rId1"/>
  <headerFooter>
    <oddFooter>&amp;R22</oddFooter>
  </headerFooter>
  <ignoredErrors>
    <ignoredError sqref="D13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138AD-5EA6-4706-AFC9-EFBE4693FFAA}">
  <sheetPr>
    <pageSetUpPr fitToPage="1"/>
  </sheetPr>
  <dimension ref="A1:I245"/>
  <sheetViews>
    <sheetView topLeftCell="A4" workbookViewId="0">
      <selection activeCell="L16" sqref="L16"/>
    </sheetView>
  </sheetViews>
  <sheetFormatPr baseColWidth="10" defaultRowHeight="14.25" x14ac:dyDescent="0.2"/>
  <cols>
    <col min="1" max="1" width="13.5703125" style="82" bestFit="1" customWidth="1"/>
    <col min="2" max="2" width="22.7109375" style="82" customWidth="1"/>
    <col min="3" max="3" width="9.5703125" style="82" customWidth="1"/>
    <col min="4" max="4" width="5.5703125" style="82" bestFit="1" customWidth="1"/>
    <col min="5" max="5" width="11.28515625" style="82" bestFit="1" customWidth="1"/>
    <col min="6" max="6" width="6" style="106" bestFit="1" customWidth="1"/>
    <col min="7" max="7" width="89" style="82" bestFit="1" customWidth="1"/>
    <col min="8" max="8" width="20.140625" style="82" bestFit="1" customWidth="1"/>
    <col min="9" max="9" width="17.5703125" style="82" customWidth="1"/>
    <col min="10" max="10" width="13" style="82" bestFit="1" customWidth="1"/>
    <col min="11" max="16384" width="11.42578125" style="82"/>
  </cols>
  <sheetData>
    <row r="1" spans="1:9" ht="15.75" customHeight="1" x14ac:dyDescent="0.25">
      <c r="A1" s="250" t="s">
        <v>695</v>
      </c>
      <c r="B1" s="250"/>
      <c r="C1" s="250"/>
      <c r="D1" s="250"/>
      <c r="E1" s="250"/>
      <c r="F1" s="250"/>
      <c r="G1" s="250"/>
      <c r="H1" s="250"/>
      <c r="I1" s="250"/>
    </row>
    <row r="2" spans="1:9" ht="15" customHeight="1" x14ac:dyDescent="0.25">
      <c r="A2" s="250" t="s">
        <v>1164</v>
      </c>
      <c r="B2" s="250"/>
      <c r="C2" s="250"/>
      <c r="D2" s="250"/>
      <c r="E2" s="250"/>
      <c r="F2" s="250"/>
      <c r="G2" s="250"/>
      <c r="H2" s="250"/>
      <c r="I2" s="250"/>
    </row>
    <row r="3" spans="1:9" ht="15" customHeight="1" x14ac:dyDescent="0.25">
      <c r="A3" s="273" t="s">
        <v>126</v>
      </c>
      <c r="B3" s="273"/>
      <c r="C3" s="273"/>
      <c r="D3" s="273"/>
      <c r="E3" s="273"/>
      <c r="F3" s="273"/>
      <c r="G3" s="273"/>
      <c r="H3" s="273"/>
      <c r="I3" s="273"/>
    </row>
    <row r="4" spans="1:9" s="84" customFormat="1" ht="29.25" customHeight="1" x14ac:dyDescent="0.25">
      <c r="A4" s="83" t="s">
        <v>127</v>
      </c>
      <c r="B4" s="83" t="s">
        <v>699</v>
      </c>
      <c r="C4" s="83" t="s">
        <v>978</v>
      </c>
      <c r="D4" s="83" t="s">
        <v>717</v>
      </c>
      <c r="E4" s="83" t="s">
        <v>1031</v>
      </c>
      <c r="F4" s="83" t="s">
        <v>185</v>
      </c>
      <c r="G4" s="83" t="s">
        <v>1032</v>
      </c>
      <c r="H4" s="83" t="s">
        <v>1033</v>
      </c>
      <c r="I4" s="83" t="s">
        <v>1034</v>
      </c>
    </row>
    <row r="5" spans="1:9" ht="15" x14ac:dyDescent="0.25">
      <c r="A5" s="85"/>
      <c r="B5" s="85"/>
      <c r="C5" s="85"/>
      <c r="D5" s="85"/>
      <c r="E5" s="85"/>
      <c r="F5" s="86"/>
      <c r="G5" s="87" t="s">
        <v>169</v>
      </c>
      <c r="H5" s="87"/>
      <c r="I5" s="190">
        <f>I6+I28+I73+I106+I129+I152+I174+I192+I218</f>
        <v>73576055.423160002</v>
      </c>
    </row>
    <row r="6" spans="1:9" ht="15" x14ac:dyDescent="0.25">
      <c r="A6" s="85"/>
      <c r="B6" s="85"/>
      <c r="C6" s="85"/>
      <c r="D6" s="85"/>
      <c r="E6" s="85"/>
      <c r="F6" s="86"/>
      <c r="G6" s="87" t="s">
        <v>1125</v>
      </c>
      <c r="H6" s="87"/>
      <c r="I6" s="190">
        <f>SUM(I7:I26)</f>
        <v>3063624.1431999998</v>
      </c>
    </row>
    <row r="7" spans="1:9" ht="14.25" customHeight="1" x14ac:dyDescent="0.25">
      <c r="A7" s="95">
        <v>1424700000</v>
      </c>
      <c r="B7" s="137" t="s">
        <v>1092</v>
      </c>
      <c r="C7" s="89" t="s">
        <v>1035</v>
      </c>
      <c r="D7" s="88">
        <v>212</v>
      </c>
      <c r="E7" s="90" t="s">
        <v>1036</v>
      </c>
      <c r="F7" s="138">
        <v>1110</v>
      </c>
      <c r="G7" s="91" t="s">
        <v>1037</v>
      </c>
      <c r="H7" s="92"/>
      <c r="I7" s="152">
        <v>1054668.1599999999</v>
      </c>
    </row>
    <row r="8" spans="1:9" x14ac:dyDescent="0.2">
      <c r="A8" s="95">
        <v>1424700000</v>
      </c>
      <c r="B8" s="137" t="s">
        <v>1092</v>
      </c>
      <c r="C8" s="89" t="s">
        <v>1035</v>
      </c>
      <c r="D8" s="88">
        <v>212</v>
      </c>
      <c r="E8" s="90" t="s">
        <v>1036</v>
      </c>
      <c r="F8" s="138">
        <v>1130</v>
      </c>
      <c r="G8" s="91" t="s">
        <v>1103</v>
      </c>
      <c r="H8" s="94"/>
      <c r="I8" s="152">
        <v>979444.61</v>
      </c>
    </row>
    <row r="9" spans="1:9" x14ac:dyDescent="0.2">
      <c r="A9" s="95">
        <v>1424700000</v>
      </c>
      <c r="B9" s="137" t="s">
        <v>1092</v>
      </c>
      <c r="C9" s="89" t="s">
        <v>1035</v>
      </c>
      <c r="D9" s="88">
        <v>212</v>
      </c>
      <c r="E9" s="90" t="s">
        <v>1036</v>
      </c>
      <c r="F9" s="138">
        <v>1321</v>
      </c>
      <c r="G9" s="91" t="s">
        <v>1038</v>
      </c>
      <c r="H9" s="95"/>
      <c r="I9" s="152">
        <v>80493.48</v>
      </c>
    </row>
    <row r="10" spans="1:9" x14ac:dyDescent="0.2">
      <c r="A10" s="95">
        <v>1424700000</v>
      </c>
      <c r="B10" s="137" t="s">
        <v>1092</v>
      </c>
      <c r="C10" s="89" t="s">
        <v>1035</v>
      </c>
      <c r="D10" s="88">
        <v>212</v>
      </c>
      <c r="E10" s="90" t="s">
        <v>1036</v>
      </c>
      <c r="F10" s="138">
        <v>1323</v>
      </c>
      <c r="G10" s="91" t="s">
        <v>1043</v>
      </c>
      <c r="H10" s="96"/>
      <c r="I10" s="152">
        <v>134155.79</v>
      </c>
    </row>
    <row r="11" spans="1:9" x14ac:dyDescent="0.2">
      <c r="A11" s="95">
        <v>1424700000</v>
      </c>
      <c r="B11" s="137" t="s">
        <v>1092</v>
      </c>
      <c r="C11" s="89" t="s">
        <v>1035</v>
      </c>
      <c r="D11" s="88">
        <v>212</v>
      </c>
      <c r="E11" s="90" t="s">
        <v>1036</v>
      </c>
      <c r="F11" s="138">
        <v>1413</v>
      </c>
      <c r="G11" s="91" t="s">
        <v>1039</v>
      </c>
      <c r="H11" s="95"/>
      <c r="I11" s="152">
        <v>117106.1632</v>
      </c>
    </row>
    <row r="12" spans="1:9" x14ac:dyDescent="0.2">
      <c r="A12" s="95">
        <v>1424700000</v>
      </c>
      <c r="B12" s="137" t="s">
        <v>1092</v>
      </c>
      <c r="C12" s="89" t="s">
        <v>1035</v>
      </c>
      <c r="D12" s="88">
        <v>212</v>
      </c>
      <c r="E12" s="90" t="s">
        <v>1036</v>
      </c>
      <c r="F12" s="138">
        <v>1421</v>
      </c>
      <c r="G12" s="91" t="s">
        <v>1104</v>
      </c>
      <c r="H12" s="95"/>
      <c r="I12" s="152">
        <v>59571.4496</v>
      </c>
    </row>
    <row r="13" spans="1:9" x14ac:dyDescent="0.2">
      <c r="A13" s="95">
        <v>1424700000</v>
      </c>
      <c r="B13" s="137" t="s">
        <v>1092</v>
      </c>
      <c r="C13" s="89" t="s">
        <v>1035</v>
      </c>
      <c r="D13" s="88">
        <v>212</v>
      </c>
      <c r="E13" s="90" t="s">
        <v>1036</v>
      </c>
      <c r="F13" s="138">
        <v>1430</v>
      </c>
      <c r="G13" s="91" t="s">
        <v>1105</v>
      </c>
      <c r="H13" s="94"/>
      <c r="I13" s="152">
        <v>74762.080000000002</v>
      </c>
    </row>
    <row r="14" spans="1:9" ht="15" x14ac:dyDescent="0.25">
      <c r="A14" s="95">
        <v>1424700000</v>
      </c>
      <c r="B14" s="137" t="s">
        <v>1092</v>
      </c>
      <c r="C14" s="89" t="s">
        <v>1035</v>
      </c>
      <c r="D14" s="88">
        <v>212</v>
      </c>
      <c r="E14" s="90" t="s">
        <v>1036</v>
      </c>
      <c r="F14" s="138">
        <v>1540</v>
      </c>
      <c r="G14" s="91" t="s">
        <v>288</v>
      </c>
      <c r="H14" s="92"/>
      <c r="I14" s="152">
        <v>23400</v>
      </c>
    </row>
    <row r="15" spans="1:9" x14ac:dyDescent="0.2">
      <c r="A15" s="95">
        <v>1424700000</v>
      </c>
      <c r="B15" s="137" t="s">
        <v>1092</v>
      </c>
      <c r="C15" s="89" t="s">
        <v>1035</v>
      </c>
      <c r="D15" s="88">
        <v>212</v>
      </c>
      <c r="E15" s="90" t="s">
        <v>1036</v>
      </c>
      <c r="F15" s="138">
        <v>2110</v>
      </c>
      <c r="G15" s="91" t="s">
        <v>1106</v>
      </c>
      <c r="H15" s="95"/>
      <c r="I15" s="152">
        <v>18720</v>
      </c>
    </row>
    <row r="16" spans="1:9" x14ac:dyDescent="0.2">
      <c r="A16" s="95">
        <v>1424700000</v>
      </c>
      <c r="B16" s="137" t="s">
        <v>1092</v>
      </c>
      <c r="C16" s="89" t="s">
        <v>1035</v>
      </c>
      <c r="D16" s="88">
        <v>212</v>
      </c>
      <c r="E16" s="90" t="s">
        <v>1036</v>
      </c>
      <c r="F16" s="138">
        <v>2140</v>
      </c>
      <c r="G16" s="91" t="s">
        <v>1040</v>
      </c>
      <c r="H16" s="95"/>
      <c r="I16" s="152">
        <v>2340</v>
      </c>
    </row>
    <row r="17" spans="1:9" x14ac:dyDescent="0.2">
      <c r="A17" s="95">
        <v>1424700000</v>
      </c>
      <c r="B17" s="137" t="s">
        <v>1092</v>
      </c>
      <c r="C17" s="89" t="s">
        <v>1035</v>
      </c>
      <c r="D17" s="88">
        <v>212</v>
      </c>
      <c r="E17" s="90" t="s">
        <v>1036</v>
      </c>
      <c r="F17" s="138">
        <v>2490</v>
      </c>
      <c r="G17" s="91" t="s">
        <v>1142</v>
      </c>
      <c r="H17" s="161"/>
      <c r="I17" s="152">
        <v>10140</v>
      </c>
    </row>
    <row r="18" spans="1:9" x14ac:dyDescent="0.2">
      <c r="A18" s="95">
        <v>1424700000</v>
      </c>
      <c r="B18" s="137" t="s">
        <v>1092</v>
      </c>
      <c r="C18" s="89" t="s">
        <v>1035</v>
      </c>
      <c r="D18" s="88">
        <v>212</v>
      </c>
      <c r="E18" s="90" t="s">
        <v>1036</v>
      </c>
      <c r="F18" s="138">
        <v>2610</v>
      </c>
      <c r="G18" s="97" t="s">
        <v>1111</v>
      </c>
      <c r="H18" s="126"/>
      <c r="I18" s="152">
        <v>62819.38</v>
      </c>
    </row>
    <row r="19" spans="1:9" x14ac:dyDescent="0.2">
      <c r="A19" s="95">
        <v>1424700000</v>
      </c>
      <c r="B19" s="137" t="s">
        <v>1092</v>
      </c>
      <c r="C19" s="89" t="s">
        <v>1035</v>
      </c>
      <c r="D19" s="88">
        <v>212</v>
      </c>
      <c r="E19" s="90" t="s">
        <v>1036</v>
      </c>
      <c r="F19" s="138">
        <v>2920</v>
      </c>
      <c r="G19" s="91" t="s">
        <v>350</v>
      </c>
      <c r="H19" s="126"/>
      <c r="I19" s="152">
        <v>5733.3119999999999</v>
      </c>
    </row>
    <row r="20" spans="1:9" ht="28.5" x14ac:dyDescent="0.2">
      <c r="A20" s="95">
        <v>1424700000</v>
      </c>
      <c r="B20" s="137" t="s">
        <v>1092</v>
      </c>
      <c r="C20" s="89" t="s">
        <v>1035</v>
      </c>
      <c r="D20" s="88">
        <v>212</v>
      </c>
      <c r="E20" s="90" t="s">
        <v>1036</v>
      </c>
      <c r="F20" s="138">
        <v>2940</v>
      </c>
      <c r="G20" s="112" t="s">
        <v>1139</v>
      </c>
      <c r="H20" s="126"/>
      <c r="I20" s="152">
        <v>6240</v>
      </c>
    </row>
    <row r="21" spans="1:9" x14ac:dyDescent="0.2">
      <c r="A21" s="95">
        <v>1424700000</v>
      </c>
      <c r="B21" s="137" t="s">
        <v>1092</v>
      </c>
      <c r="C21" s="89" t="s">
        <v>1035</v>
      </c>
      <c r="D21" s="88">
        <v>212</v>
      </c>
      <c r="E21" s="90" t="s">
        <v>1036</v>
      </c>
      <c r="F21" s="138">
        <v>2960</v>
      </c>
      <c r="G21" s="91" t="s">
        <v>354</v>
      </c>
      <c r="H21" s="126"/>
      <c r="I21" s="152">
        <v>3328</v>
      </c>
    </row>
    <row r="22" spans="1:9" x14ac:dyDescent="0.2">
      <c r="A22" s="95">
        <v>1424700000</v>
      </c>
      <c r="B22" s="137" t="s">
        <v>1092</v>
      </c>
      <c r="C22" s="89" t="s">
        <v>1035</v>
      </c>
      <c r="D22" s="88">
        <v>212</v>
      </c>
      <c r="E22" s="90" t="s">
        <v>1036</v>
      </c>
      <c r="F22" s="138">
        <v>3310</v>
      </c>
      <c r="G22" s="99" t="s">
        <v>1143</v>
      </c>
      <c r="H22" s="133"/>
      <c r="I22" s="152">
        <v>297336</v>
      </c>
    </row>
    <row r="23" spans="1:9" x14ac:dyDescent="0.2">
      <c r="A23" s="95">
        <v>1424700000</v>
      </c>
      <c r="B23" s="137" t="s">
        <v>1092</v>
      </c>
      <c r="C23" s="89" t="s">
        <v>1035</v>
      </c>
      <c r="D23" s="88">
        <v>212</v>
      </c>
      <c r="E23" s="90" t="s">
        <v>1036</v>
      </c>
      <c r="F23" s="101">
        <v>3550</v>
      </c>
      <c r="G23" s="102" t="s">
        <v>1117</v>
      </c>
      <c r="H23" s="126"/>
      <c r="I23" s="152">
        <v>14382.68</v>
      </c>
    </row>
    <row r="24" spans="1:9" x14ac:dyDescent="0.2">
      <c r="A24" s="95">
        <v>1424700000</v>
      </c>
      <c r="B24" s="137" t="s">
        <v>1092</v>
      </c>
      <c r="C24" s="89" t="s">
        <v>1035</v>
      </c>
      <c r="D24" s="88">
        <v>212</v>
      </c>
      <c r="E24" s="90" t="s">
        <v>1036</v>
      </c>
      <c r="F24" s="138">
        <v>3980</v>
      </c>
      <c r="G24" s="102" t="s">
        <v>1141</v>
      </c>
      <c r="H24" s="127"/>
      <c r="I24" s="152">
        <v>69430.460000000006</v>
      </c>
    </row>
    <row r="25" spans="1:9" ht="15" customHeight="1" x14ac:dyDescent="0.2">
      <c r="A25" s="145">
        <v>1424700000</v>
      </c>
      <c r="B25" s="146" t="s">
        <v>1092</v>
      </c>
      <c r="C25" s="147" t="s">
        <v>1035</v>
      </c>
      <c r="D25" s="148">
        <v>212</v>
      </c>
      <c r="E25" s="149" t="s">
        <v>1036</v>
      </c>
      <c r="F25" s="150">
        <v>4154</v>
      </c>
      <c r="G25" s="230" t="s">
        <v>1118</v>
      </c>
      <c r="H25" s="145"/>
      <c r="I25" s="235">
        <v>26208</v>
      </c>
    </row>
    <row r="26" spans="1:9" x14ac:dyDescent="0.2">
      <c r="A26" s="95">
        <v>1424700000</v>
      </c>
      <c r="B26" s="90" t="s">
        <v>1092</v>
      </c>
      <c r="C26" s="89" t="s">
        <v>1035</v>
      </c>
      <c r="D26" s="88">
        <v>212</v>
      </c>
      <c r="E26" s="90" t="s">
        <v>1041</v>
      </c>
      <c r="F26" s="138">
        <v>5150</v>
      </c>
      <c r="G26" s="102" t="s">
        <v>1119</v>
      </c>
      <c r="H26" s="95"/>
      <c r="I26" s="152">
        <v>23344.578399999999</v>
      </c>
    </row>
    <row r="27" spans="1:9" x14ac:dyDescent="0.2">
      <c r="A27" s="103"/>
      <c r="B27" s="104"/>
      <c r="C27" s="105"/>
      <c r="D27" s="103"/>
      <c r="E27" s="106"/>
      <c r="F27" s="107"/>
      <c r="G27" s="108"/>
      <c r="H27" s="109"/>
      <c r="I27" s="130"/>
    </row>
    <row r="28" spans="1:9" ht="15" customHeight="1" x14ac:dyDescent="0.25">
      <c r="A28" s="110"/>
      <c r="B28" s="110"/>
      <c r="C28" s="110"/>
      <c r="D28" s="110"/>
      <c r="E28" s="110"/>
      <c r="F28" s="110"/>
      <c r="G28" s="87" t="s">
        <v>1126</v>
      </c>
      <c r="H28" s="85"/>
      <c r="I28" s="190">
        <f>SUM(I29:I71)</f>
        <v>8707955.7123999987</v>
      </c>
    </row>
    <row r="29" spans="1:9" x14ac:dyDescent="0.2">
      <c r="A29" s="95">
        <v>1424700000</v>
      </c>
      <c r="B29" s="132" t="s">
        <v>1094</v>
      </c>
      <c r="C29" s="89" t="s">
        <v>1042</v>
      </c>
      <c r="D29" s="88">
        <v>212</v>
      </c>
      <c r="E29" s="90" t="s">
        <v>1036</v>
      </c>
      <c r="F29" s="138">
        <v>1130</v>
      </c>
      <c r="G29" s="91" t="s">
        <v>1103</v>
      </c>
      <c r="H29" s="95"/>
      <c r="I29" s="151">
        <v>2827562.05</v>
      </c>
    </row>
    <row r="30" spans="1:9" x14ac:dyDescent="0.2">
      <c r="A30" s="95">
        <v>1424700000</v>
      </c>
      <c r="B30" s="132" t="s">
        <v>1094</v>
      </c>
      <c r="C30" s="89" t="s">
        <v>1042</v>
      </c>
      <c r="D30" s="88">
        <v>212</v>
      </c>
      <c r="E30" s="90" t="s">
        <v>1036</v>
      </c>
      <c r="F30" s="138">
        <v>1321</v>
      </c>
      <c r="G30" s="91" t="s">
        <v>1038</v>
      </c>
      <c r="H30" s="95"/>
      <c r="I30" s="151">
        <v>232376.89</v>
      </c>
    </row>
    <row r="31" spans="1:9" x14ac:dyDescent="0.2">
      <c r="A31" s="95">
        <v>1424700000</v>
      </c>
      <c r="B31" s="132" t="s">
        <v>1094</v>
      </c>
      <c r="C31" s="89" t="s">
        <v>1042</v>
      </c>
      <c r="D31" s="88">
        <v>212</v>
      </c>
      <c r="E31" s="90" t="s">
        <v>1036</v>
      </c>
      <c r="F31" s="138">
        <v>1323</v>
      </c>
      <c r="G31" s="91" t="s">
        <v>1043</v>
      </c>
      <c r="H31" s="95"/>
      <c r="I31" s="151">
        <v>387294.82</v>
      </c>
    </row>
    <row r="32" spans="1:9" x14ac:dyDescent="0.2">
      <c r="A32" s="95">
        <v>1424700000</v>
      </c>
      <c r="B32" s="132" t="s">
        <v>1094</v>
      </c>
      <c r="C32" s="89" t="s">
        <v>1042</v>
      </c>
      <c r="D32" s="88">
        <v>212</v>
      </c>
      <c r="E32" s="90" t="s">
        <v>1036</v>
      </c>
      <c r="F32" s="138">
        <v>1413</v>
      </c>
      <c r="G32" s="91" t="s">
        <v>1039</v>
      </c>
      <c r="H32" s="95"/>
      <c r="I32" s="151">
        <v>360271.39</v>
      </c>
    </row>
    <row r="33" spans="1:9" x14ac:dyDescent="0.2">
      <c r="A33" s="95">
        <v>1424700000</v>
      </c>
      <c r="B33" s="132" t="s">
        <v>1094</v>
      </c>
      <c r="C33" s="89" t="s">
        <v>1042</v>
      </c>
      <c r="D33" s="88">
        <v>212</v>
      </c>
      <c r="E33" s="90" t="s">
        <v>1036</v>
      </c>
      <c r="F33" s="138">
        <v>1421</v>
      </c>
      <c r="G33" s="91" t="s">
        <v>1045</v>
      </c>
      <c r="H33" s="95"/>
      <c r="I33" s="151">
        <v>203981.29</v>
      </c>
    </row>
    <row r="34" spans="1:9" x14ac:dyDescent="0.2">
      <c r="A34" s="95">
        <v>1424700000</v>
      </c>
      <c r="B34" s="132" t="s">
        <v>1094</v>
      </c>
      <c r="C34" s="89" t="s">
        <v>1042</v>
      </c>
      <c r="D34" s="88">
        <v>212</v>
      </c>
      <c r="E34" s="90" t="s">
        <v>1036</v>
      </c>
      <c r="F34" s="138">
        <v>1430</v>
      </c>
      <c r="G34" s="91" t="s">
        <v>1105</v>
      </c>
      <c r="H34" s="95"/>
      <c r="I34" s="151">
        <v>241718.94</v>
      </c>
    </row>
    <row r="35" spans="1:9" x14ac:dyDescent="0.2">
      <c r="A35" s="95">
        <v>1424700000</v>
      </c>
      <c r="B35" s="132" t="s">
        <v>1094</v>
      </c>
      <c r="C35" s="89" t="s">
        <v>1042</v>
      </c>
      <c r="D35" s="88">
        <v>212</v>
      </c>
      <c r="E35" s="90" t="s">
        <v>1036</v>
      </c>
      <c r="F35" s="138">
        <v>1520</v>
      </c>
      <c r="G35" s="91" t="s">
        <v>286</v>
      </c>
      <c r="H35" s="95"/>
      <c r="I35" s="151">
        <v>1000000</v>
      </c>
    </row>
    <row r="36" spans="1:9" x14ac:dyDescent="0.2">
      <c r="A36" s="95">
        <v>1424700000</v>
      </c>
      <c r="B36" s="132" t="s">
        <v>1094</v>
      </c>
      <c r="C36" s="89" t="s">
        <v>1042</v>
      </c>
      <c r="D36" s="88">
        <v>212</v>
      </c>
      <c r="E36" s="90" t="s">
        <v>1036</v>
      </c>
      <c r="F36" s="138">
        <v>1540</v>
      </c>
      <c r="G36" s="91" t="s">
        <v>288</v>
      </c>
      <c r="H36" s="95"/>
      <c r="I36" s="151">
        <v>124800</v>
      </c>
    </row>
    <row r="37" spans="1:9" x14ac:dyDescent="0.2">
      <c r="A37" s="95">
        <v>1424700000</v>
      </c>
      <c r="B37" s="132" t="s">
        <v>1094</v>
      </c>
      <c r="C37" s="89" t="s">
        <v>1042</v>
      </c>
      <c r="D37" s="88">
        <v>212</v>
      </c>
      <c r="E37" s="90" t="s">
        <v>1036</v>
      </c>
      <c r="F37" s="138">
        <v>2110</v>
      </c>
      <c r="G37" s="91" t="s">
        <v>1106</v>
      </c>
      <c r="H37" s="95"/>
      <c r="I37" s="151">
        <v>33280</v>
      </c>
    </row>
    <row r="38" spans="1:9" x14ac:dyDescent="0.2">
      <c r="A38" s="95">
        <v>1424700000</v>
      </c>
      <c r="B38" s="132" t="s">
        <v>1094</v>
      </c>
      <c r="C38" s="89" t="s">
        <v>1042</v>
      </c>
      <c r="D38" s="88">
        <v>212</v>
      </c>
      <c r="E38" s="90" t="s">
        <v>1036</v>
      </c>
      <c r="F38" s="138">
        <v>2120</v>
      </c>
      <c r="G38" s="111" t="s">
        <v>297</v>
      </c>
      <c r="H38" s="95"/>
      <c r="I38" s="151">
        <v>62400</v>
      </c>
    </row>
    <row r="39" spans="1:9" x14ac:dyDescent="0.2">
      <c r="A39" s="95">
        <v>1424700000</v>
      </c>
      <c r="B39" s="132" t="s">
        <v>1094</v>
      </c>
      <c r="C39" s="89" t="s">
        <v>1042</v>
      </c>
      <c r="D39" s="88">
        <v>212</v>
      </c>
      <c r="E39" s="90" t="s">
        <v>1036</v>
      </c>
      <c r="F39" s="138">
        <v>2140</v>
      </c>
      <c r="G39" s="112" t="s">
        <v>1046</v>
      </c>
      <c r="H39" s="95"/>
      <c r="I39" s="151">
        <v>65386.22</v>
      </c>
    </row>
    <row r="40" spans="1:9" x14ac:dyDescent="0.2">
      <c r="A40" s="95">
        <v>1424700000</v>
      </c>
      <c r="B40" s="132" t="s">
        <v>1094</v>
      </c>
      <c r="C40" s="89" t="s">
        <v>1042</v>
      </c>
      <c r="D40" s="88">
        <v>212</v>
      </c>
      <c r="E40" s="90" t="s">
        <v>1036</v>
      </c>
      <c r="F40" s="138">
        <v>2160</v>
      </c>
      <c r="G40" s="91" t="s">
        <v>301</v>
      </c>
      <c r="H40" s="95"/>
      <c r="I40" s="151">
        <v>35000</v>
      </c>
    </row>
    <row r="41" spans="1:9" x14ac:dyDescent="0.2">
      <c r="A41" s="95">
        <v>1424700000</v>
      </c>
      <c r="B41" s="132" t="s">
        <v>1094</v>
      </c>
      <c r="C41" s="89" t="s">
        <v>1042</v>
      </c>
      <c r="D41" s="88">
        <v>212</v>
      </c>
      <c r="E41" s="90" t="s">
        <v>1036</v>
      </c>
      <c r="F41" s="138">
        <v>2210</v>
      </c>
      <c r="G41" s="91" t="s">
        <v>1107</v>
      </c>
      <c r="H41" s="126"/>
      <c r="I41" s="151">
        <v>83200</v>
      </c>
    </row>
    <row r="42" spans="1:9" x14ac:dyDescent="0.2">
      <c r="A42" s="95">
        <v>1424700000</v>
      </c>
      <c r="B42" s="132" t="s">
        <v>1094</v>
      </c>
      <c r="C42" s="89" t="s">
        <v>1042</v>
      </c>
      <c r="D42" s="88">
        <v>212</v>
      </c>
      <c r="E42" s="90" t="s">
        <v>1036</v>
      </c>
      <c r="F42" s="138">
        <v>2230</v>
      </c>
      <c r="G42" s="91" t="s">
        <v>1047</v>
      </c>
      <c r="H42" s="126"/>
      <c r="I42" s="151">
        <v>7280</v>
      </c>
    </row>
    <row r="43" spans="1:9" x14ac:dyDescent="0.2">
      <c r="A43" s="95">
        <v>1424700000</v>
      </c>
      <c r="B43" s="132" t="s">
        <v>1094</v>
      </c>
      <c r="C43" s="89" t="s">
        <v>1042</v>
      </c>
      <c r="D43" s="88">
        <v>212</v>
      </c>
      <c r="E43" s="90" t="s">
        <v>1036</v>
      </c>
      <c r="F43" s="138">
        <v>2490</v>
      </c>
      <c r="G43" s="91" t="s">
        <v>1138</v>
      </c>
      <c r="H43" s="125"/>
      <c r="I43" s="151">
        <v>52000</v>
      </c>
    </row>
    <row r="44" spans="1:9" x14ac:dyDescent="0.2">
      <c r="A44" s="95">
        <v>1424700000</v>
      </c>
      <c r="B44" s="132" t="s">
        <v>1094</v>
      </c>
      <c r="C44" s="89" t="s">
        <v>1042</v>
      </c>
      <c r="D44" s="88">
        <v>212</v>
      </c>
      <c r="E44" s="90" t="s">
        <v>1036</v>
      </c>
      <c r="F44" s="138">
        <v>2540</v>
      </c>
      <c r="G44" s="91" t="s">
        <v>1048</v>
      </c>
      <c r="H44" s="125"/>
      <c r="I44" s="151">
        <v>12480</v>
      </c>
    </row>
    <row r="45" spans="1:9" x14ac:dyDescent="0.2">
      <c r="A45" s="95">
        <v>1424700000</v>
      </c>
      <c r="B45" s="132" t="s">
        <v>1094</v>
      </c>
      <c r="C45" s="89" t="s">
        <v>1042</v>
      </c>
      <c r="D45" s="88">
        <v>212</v>
      </c>
      <c r="E45" s="90" t="s">
        <v>1036</v>
      </c>
      <c r="F45" s="138">
        <v>2610</v>
      </c>
      <c r="G45" s="97" t="s">
        <v>1111</v>
      </c>
      <c r="H45" s="125"/>
      <c r="I45" s="151">
        <v>43680</v>
      </c>
    </row>
    <row r="46" spans="1:9" x14ac:dyDescent="0.2">
      <c r="A46" s="95">
        <v>1424700000</v>
      </c>
      <c r="B46" s="132" t="s">
        <v>1094</v>
      </c>
      <c r="C46" s="89" t="s">
        <v>1042</v>
      </c>
      <c r="D46" s="88">
        <v>212</v>
      </c>
      <c r="E46" s="90" t="s">
        <v>1036</v>
      </c>
      <c r="F46" s="138">
        <v>2710</v>
      </c>
      <c r="G46" s="111" t="s">
        <v>1049</v>
      </c>
      <c r="H46" s="125"/>
      <c r="I46" s="151">
        <v>258000</v>
      </c>
    </row>
    <row r="47" spans="1:9" x14ac:dyDescent="0.2">
      <c r="A47" s="95">
        <v>1424700000</v>
      </c>
      <c r="B47" s="132" t="s">
        <v>1094</v>
      </c>
      <c r="C47" s="89" t="s">
        <v>1042</v>
      </c>
      <c r="D47" s="88">
        <v>212</v>
      </c>
      <c r="E47" s="90" t="s">
        <v>1036</v>
      </c>
      <c r="F47" s="138">
        <v>2720</v>
      </c>
      <c r="G47" s="99" t="s">
        <v>340</v>
      </c>
      <c r="H47" s="125"/>
      <c r="I47" s="151">
        <v>5200</v>
      </c>
    </row>
    <row r="48" spans="1:9" x14ac:dyDescent="0.2">
      <c r="A48" s="95">
        <v>1424700000</v>
      </c>
      <c r="B48" s="132" t="s">
        <v>1094</v>
      </c>
      <c r="C48" s="89" t="s">
        <v>1042</v>
      </c>
      <c r="D48" s="88">
        <v>212</v>
      </c>
      <c r="E48" s="90" t="s">
        <v>1036</v>
      </c>
      <c r="F48" s="138">
        <v>2920</v>
      </c>
      <c r="G48" s="91" t="s">
        <v>350</v>
      </c>
      <c r="H48" s="125"/>
      <c r="I48" s="151">
        <v>10400</v>
      </c>
    </row>
    <row r="49" spans="1:9" ht="28.5" x14ac:dyDescent="0.2">
      <c r="A49" s="95">
        <v>1424700000</v>
      </c>
      <c r="B49" s="132" t="s">
        <v>1094</v>
      </c>
      <c r="C49" s="89" t="s">
        <v>1042</v>
      </c>
      <c r="D49" s="88">
        <v>212</v>
      </c>
      <c r="E49" s="90" t="s">
        <v>1036</v>
      </c>
      <c r="F49" s="138">
        <v>2940</v>
      </c>
      <c r="G49" s="112" t="s">
        <v>1139</v>
      </c>
      <c r="H49" s="125"/>
      <c r="I49" s="151">
        <v>20000</v>
      </c>
    </row>
    <row r="50" spans="1:9" x14ac:dyDescent="0.2">
      <c r="A50" s="95">
        <v>1424700000</v>
      </c>
      <c r="B50" s="132" t="s">
        <v>1094</v>
      </c>
      <c r="C50" s="89" t="s">
        <v>1042</v>
      </c>
      <c r="D50" s="88">
        <v>212</v>
      </c>
      <c r="E50" s="90" t="s">
        <v>1036</v>
      </c>
      <c r="F50" s="138">
        <v>3110</v>
      </c>
      <c r="G50" s="111" t="s">
        <v>1112</v>
      </c>
      <c r="H50" s="125"/>
      <c r="I50" s="151">
        <v>119189.07520000001</v>
      </c>
    </row>
    <row r="51" spans="1:9" x14ac:dyDescent="0.2">
      <c r="A51" s="95">
        <v>1424700000</v>
      </c>
      <c r="B51" s="132" t="s">
        <v>1094</v>
      </c>
      <c r="C51" s="89" t="s">
        <v>1042</v>
      </c>
      <c r="D51" s="88">
        <v>212</v>
      </c>
      <c r="E51" s="90" t="s">
        <v>1036</v>
      </c>
      <c r="F51" s="138">
        <v>3130</v>
      </c>
      <c r="G51" s="111" t="s">
        <v>361</v>
      </c>
      <c r="H51" s="125"/>
      <c r="I51" s="151">
        <v>6240</v>
      </c>
    </row>
    <row r="52" spans="1:9" x14ac:dyDescent="0.2">
      <c r="A52" s="95">
        <v>1424700000</v>
      </c>
      <c r="B52" s="132" t="s">
        <v>1094</v>
      </c>
      <c r="C52" s="89" t="s">
        <v>1042</v>
      </c>
      <c r="D52" s="88">
        <v>212</v>
      </c>
      <c r="E52" s="90" t="s">
        <v>1036</v>
      </c>
      <c r="F52" s="101">
        <v>3140</v>
      </c>
      <c r="G52" s="102" t="s">
        <v>362</v>
      </c>
      <c r="H52" s="125"/>
      <c r="I52" s="151">
        <v>40000</v>
      </c>
    </row>
    <row r="53" spans="1:9" x14ac:dyDescent="0.2">
      <c r="A53" s="95">
        <v>1424700000</v>
      </c>
      <c r="B53" s="132" t="s">
        <v>1094</v>
      </c>
      <c r="C53" s="89" t="s">
        <v>1042</v>
      </c>
      <c r="D53" s="88">
        <v>212</v>
      </c>
      <c r="E53" s="90" t="s">
        <v>1036</v>
      </c>
      <c r="F53" s="138">
        <v>3170</v>
      </c>
      <c r="G53" s="91" t="s">
        <v>1144</v>
      </c>
      <c r="H53" s="125"/>
      <c r="I53" s="151">
        <v>4342.5720000000001</v>
      </c>
    </row>
    <row r="54" spans="1:9" x14ac:dyDescent="0.2">
      <c r="A54" s="95">
        <v>1424700000</v>
      </c>
      <c r="B54" s="132" t="s">
        <v>1094</v>
      </c>
      <c r="C54" s="89" t="s">
        <v>1042</v>
      </c>
      <c r="D54" s="88">
        <v>212</v>
      </c>
      <c r="E54" s="90" t="s">
        <v>1036</v>
      </c>
      <c r="F54" s="138">
        <v>3310</v>
      </c>
      <c r="G54" s="99" t="s">
        <v>1145</v>
      </c>
      <c r="H54" s="125"/>
      <c r="I54" s="151">
        <v>614384</v>
      </c>
    </row>
    <row r="55" spans="1:9" x14ac:dyDescent="0.2">
      <c r="A55" s="95">
        <v>1424700000</v>
      </c>
      <c r="B55" s="132" t="s">
        <v>1094</v>
      </c>
      <c r="C55" s="89" t="s">
        <v>1042</v>
      </c>
      <c r="D55" s="88">
        <v>212</v>
      </c>
      <c r="E55" s="90" t="s">
        <v>1036</v>
      </c>
      <c r="F55" s="138">
        <v>3330</v>
      </c>
      <c r="G55" s="113" t="s">
        <v>381</v>
      </c>
      <c r="H55" s="125"/>
      <c r="I55" s="151">
        <v>88392</v>
      </c>
    </row>
    <row r="56" spans="1:9" x14ac:dyDescent="0.2">
      <c r="A56" s="95">
        <v>1424700000</v>
      </c>
      <c r="B56" s="132" t="s">
        <v>1094</v>
      </c>
      <c r="C56" s="89" t="s">
        <v>1042</v>
      </c>
      <c r="D56" s="88">
        <v>212</v>
      </c>
      <c r="E56" s="90" t="s">
        <v>1036</v>
      </c>
      <c r="F56" s="138">
        <v>3340</v>
      </c>
      <c r="G56" s="91" t="s">
        <v>382</v>
      </c>
      <c r="H56" s="125"/>
      <c r="I56" s="151">
        <v>12480</v>
      </c>
    </row>
    <row r="57" spans="1:9" x14ac:dyDescent="0.2">
      <c r="A57" s="95">
        <v>1424700000</v>
      </c>
      <c r="B57" s="132" t="s">
        <v>1094</v>
      </c>
      <c r="C57" s="89" t="s">
        <v>1042</v>
      </c>
      <c r="D57" s="88">
        <v>212</v>
      </c>
      <c r="E57" s="90" t="s">
        <v>1036</v>
      </c>
      <c r="F57" s="138">
        <v>3380</v>
      </c>
      <c r="G57" s="91" t="s">
        <v>1050</v>
      </c>
      <c r="H57" s="125"/>
      <c r="I57" s="151">
        <v>364486.13760000002</v>
      </c>
    </row>
    <row r="58" spans="1:9" x14ac:dyDescent="0.2">
      <c r="A58" s="95">
        <v>1424700000</v>
      </c>
      <c r="B58" s="132" t="s">
        <v>1094</v>
      </c>
      <c r="C58" s="89" t="s">
        <v>1042</v>
      </c>
      <c r="D58" s="88">
        <v>212</v>
      </c>
      <c r="E58" s="90" t="s">
        <v>1036</v>
      </c>
      <c r="F58" s="138">
        <v>3410</v>
      </c>
      <c r="G58" s="91" t="s">
        <v>1114</v>
      </c>
      <c r="H58" s="125"/>
      <c r="I58" s="151">
        <v>95000</v>
      </c>
    </row>
    <row r="59" spans="1:9" x14ac:dyDescent="0.2">
      <c r="A59" s="95">
        <v>1424700000</v>
      </c>
      <c r="B59" s="132" t="s">
        <v>1094</v>
      </c>
      <c r="C59" s="89" t="s">
        <v>1042</v>
      </c>
      <c r="D59" s="88">
        <v>212</v>
      </c>
      <c r="E59" s="90" t="s">
        <v>1036</v>
      </c>
      <c r="F59" s="138">
        <v>3450</v>
      </c>
      <c r="G59" s="91" t="s">
        <v>393</v>
      </c>
      <c r="H59" s="125"/>
      <c r="I59" s="151">
        <v>273000</v>
      </c>
    </row>
    <row r="60" spans="1:9" x14ac:dyDescent="0.2">
      <c r="A60" s="95">
        <v>1424700000</v>
      </c>
      <c r="B60" s="132" t="s">
        <v>1094</v>
      </c>
      <c r="C60" s="89" t="s">
        <v>1042</v>
      </c>
      <c r="D60" s="88">
        <v>212</v>
      </c>
      <c r="E60" s="90" t="s">
        <v>1036</v>
      </c>
      <c r="F60" s="138">
        <v>3510</v>
      </c>
      <c r="G60" s="91" t="s">
        <v>1116</v>
      </c>
      <c r="H60" s="125"/>
      <c r="I60" s="151">
        <v>80000</v>
      </c>
    </row>
    <row r="61" spans="1:9" ht="28.5" x14ac:dyDescent="0.2">
      <c r="A61" s="95">
        <v>1424700000</v>
      </c>
      <c r="B61" s="132" t="s">
        <v>1094</v>
      </c>
      <c r="C61" s="89" t="s">
        <v>1042</v>
      </c>
      <c r="D61" s="88">
        <v>212</v>
      </c>
      <c r="E61" s="90" t="s">
        <v>1036</v>
      </c>
      <c r="F61" s="138">
        <v>3520</v>
      </c>
      <c r="G61" s="112" t="s">
        <v>400</v>
      </c>
      <c r="H61" s="125"/>
      <c r="I61" s="153">
        <v>38164.183199999999</v>
      </c>
    </row>
    <row r="62" spans="1:9" x14ac:dyDescent="0.2">
      <c r="A62" s="95">
        <v>1424700000</v>
      </c>
      <c r="B62" s="132" t="s">
        <v>1094</v>
      </c>
      <c r="C62" s="89" t="s">
        <v>1042</v>
      </c>
      <c r="D62" s="88">
        <v>212</v>
      </c>
      <c r="E62" s="90" t="s">
        <v>1036</v>
      </c>
      <c r="F62" s="138">
        <v>3530</v>
      </c>
      <c r="G62" s="112" t="s">
        <v>1140</v>
      </c>
      <c r="H62" s="125"/>
      <c r="I62" s="153">
        <v>11180</v>
      </c>
    </row>
    <row r="63" spans="1:9" x14ac:dyDescent="0.2">
      <c r="A63" s="95">
        <v>1424700000</v>
      </c>
      <c r="B63" s="132" t="s">
        <v>1094</v>
      </c>
      <c r="C63" s="89" t="s">
        <v>1042</v>
      </c>
      <c r="D63" s="88">
        <v>212</v>
      </c>
      <c r="E63" s="90" t="s">
        <v>1036</v>
      </c>
      <c r="F63" s="138">
        <v>3550</v>
      </c>
      <c r="G63" s="102" t="s">
        <v>1117</v>
      </c>
      <c r="H63" s="125"/>
      <c r="I63" s="153">
        <v>21840</v>
      </c>
    </row>
    <row r="64" spans="1:9" ht="15" x14ac:dyDescent="0.2">
      <c r="A64" s="95">
        <v>1424700000</v>
      </c>
      <c r="B64" s="132" t="s">
        <v>1094</v>
      </c>
      <c r="C64" s="89" t="s">
        <v>1042</v>
      </c>
      <c r="D64" s="88">
        <v>212</v>
      </c>
      <c r="E64" s="90" t="s">
        <v>1036</v>
      </c>
      <c r="F64" s="138">
        <v>3750</v>
      </c>
      <c r="G64" s="91" t="s">
        <v>421</v>
      </c>
      <c r="H64" s="143"/>
      <c r="I64" s="151">
        <v>46800</v>
      </c>
    </row>
    <row r="65" spans="1:9" ht="15" x14ac:dyDescent="0.2">
      <c r="A65" s="95">
        <v>1424700000</v>
      </c>
      <c r="B65" s="132" t="s">
        <v>1094</v>
      </c>
      <c r="C65" s="89" t="s">
        <v>1042</v>
      </c>
      <c r="D65" s="88">
        <v>212</v>
      </c>
      <c r="E65" s="90" t="s">
        <v>1036</v>
      </c>
      <c r="F65" s="138">
        <v>3790</v>
      </c>
      <c r="G65" s="91" t="s">
        <v>425</v>
      </c>
      <c r="H65" s="143"/>
      <c r="I65" s="151">
        <v>48000</v>
      </c>
    </row>
    <row r="66" spans="1:9" x14ac:dyDescent="0.2">
      <c r="A66" s="95">
        <v>1424700000</v>
      </c>
      <c r="B66" s="132" t="s">
        <v>1094</v>
      </c>
      <c r="C66" s="89" t="s">
        <v>1042</v>
      </c>
      <c r="D66" s="88">
        <v>212</v>
      </c>
      <c r="E66" s="90" t="s">
        <v>1036</v>
      </c>
      <c r="F66" s="138">
        <v>3920</v>
      </c>
      <c r="G66" s="91" t="s">
        <v>434</v>
      </c>
      <c r="H66" s="125"/>
      <c r="I66" s="151">
        <v>19656</v>
      </c>
    </row>
    <row r="67" spans="1:9" x14ac:dyDescent="0.2">
      <c r="A67" s="95">
        <v>1424700000</v>
      </c>
      <c r="B67" s="132" t="s">
        <v>1094</v>
      </c>
      <c r="C67" s="89" t="s">
        <v>1042</v>
      </c>
      <c r="D67" s="88">
        <v>212</v>
      </c>
      <c r="E67" s="90" t="s">
        <v>1036</v>
      </c>
      <c r="F67" s="138">
        <v>3950</v>
      </c>
      <c r="G67" s="111" t="s">
        <v>1120</v>
      </c>
      <c r="H67" s="125"/>
      <c r="I67" s="151">
        <v>10329.134400000001</v>
      </c>
    </row>
    <row r="68" spans="1:9" x14ac:dyDescent="0.2">
      <c r="A68" s="95">
        <v>1424700000</v>
      </c>
      <c r="B68" s="132" t="s">
        <v>1094</v>
      </c>
      <c r="C68" s="89" t="s">
        <v>1042</v>
      </c>
      <c r="D68" s="88">
        <v>212</v>
      </c>
      <c r="E68" s="90" t="s">
        <v>1036</v>
      </c>
      <c r="F68" s="101">
        <v>3980</v>
      </c>
      <c r="G68" s="102" t="s">
        <v>1141</v>
      </c>
      <c r="H68" s="125"/>
      <c r="I68" s="151">
        <v>137161.01</v>
      </c>
    </row>
    <row r="69" spans="1:9" x14ac:dyDescent="0.2">
      <c r="A69" s="95">
        <v>1424700000</v>
      </c>
      <c r="B69" s="132" t="s">
        <v>1094</v>
      </c>
      <c r="C69" s="89" t="s">
        <v>1042</v>
      </c>
      <c r="D69" s="88">
        <v>212</v>
      </c>
      <c r="E69" s="90" t="s">
        <v>1036</v>
      </c>
      <c r="F69" s="138">
        <v>4420</v>
      </c>
      <c r="G69" s="112" t="s">
        <v>494</v>
      </c>
      <c r="H69" s="125"/>
      <c r="I69" s="151">
        <v>384000</v>
      </c>
    </row>
    <row r="70" spans="1:9" x14ac:dyDescent="0.2">
      <c r="A70" s="95">
        <v>1424700000</v>
      </c>
      <c r="B70" s="132" t="s">
        <v>1094</v>
      </c>
      <c r="C70" s="89" t="s">
        <v>1042</v>
      </c>
      <c r="D70" s="88">
        <v>212</v>
      </c>
      <c r="E70" s="90" t="s">
        <v>1041</v>
      </c>
      <c r="F70" s="138">
        <v>5150</v>
      </c>
      <c r="G70" s="112" t="s">
        <v>1119</v>
      </c>
      <c r="H70" s="125"/>
      <c r="I70" s="151">
        <v>192000</v>
      </c>
    </row>
    <row r="71" spans="1:9" x14ac:dyDescent="0.2">
      <c r="A71" s="95">
        <v>1424700000</v>
      </c>
      <c r="B71" s="132" t="s">
        <v>1094</v>
      </c>
      <c r="C71" s="89" t="s">
        <v>1042</v>
      </c>
      <c r="D71" s="88">
        <v>212</v>
      </c>
      <c r="E71" s="90" t="s">
        <v>1041</v>
      </c>
      <c r="F71" s="138">
        <v>5230</v>
      </c>
      <c r="G71" s="112" t="s">
        <v>1122</v>
      </c>
      <c r="H71" s="125"/>
      <c r="I71" s="151">
        <v>35000</v>
      </c>
    </row>
    <row r="72" spans="1:9" x14ac:dyDescent="0.2">
      <c r="G72" s="114"/>
      <c r="I72" s="130"/>
    </row>
    <row r="73" spans="1:9" ht="15" x14ac:dyDescent="0.25">
      <c r="A73" s="110"/>
      <c r="B73" s="110"/>
      <c r="C73" s="110"/>
      <c r="D73" s="110"/>
      <c r="E73" s="110"/>
      <c r="F73" s="110"/>
      <c r="G73" s="87" t="s">
        <v>1127</v>
      </c>
      <c r="H73" s="85"/>
      <c r="I73" s="190">
        <f>SUM(I74:I104)</f>
        <v>13504754.3192</v>
      </c>
    </row>
    <row r="74" spans="1:9" x14ac:dyDescent="0.2">
      <c r="A74" s="95">
        <v>1424700000</v>
      </c>
      <c r="B74" s="132" t="s">
        <v>1095</v>
      </c>
      <c r="C74" s="89" t="s">
        <v>1051</v>
      </c>
      <c r="D74" s="88">
        <v>212</v>
      </c>
      <c r="E74" s="90" t="s">
        <v>1036</v>
      </c>
      <c r="F74" s="138">
        <v>1130</v>
      </c>
      <c r="G74" s="91" t="s">
        <v>1103</v>
      </c>
      <c r="H74" s="125"/>
      <c r="I74" s="93">
        <v>4947492.93</v>
      </c>
    </row>
    <row r="75" spans="1:9" x14ac:dyDescent="0.2">
      <c r="A75" s="95">
        <v>1424700000</v>
      </c>
      <c r="B75" s="132" t="s">
        <v>1095</v>
      </c>
      <c r="C75" s="89" t="s">
        <v>1051</v>
      </c>
      <c r="D75" s="88">
        <v>212</v>
      </c>
      <c r="E75" s="90" t="s">
        <v>1036</v>
      </c>
      <c r="F75" s="138">
        <v>1321</v>
      </c>
      <c r="G75" s="91" t="s">
        <v>1038</v>
      </c>
      <c r="H75" s="125"/>
      <c r="I75" s="93">
        <v>359673.27</v>
      </c>
    </row>
    <row r="76" spans="1:9" x14ac:dyDescent="0.2">
      <c r="A76" s="95">
        <v>1424700000</v>
      </c>
      <c r="B76" s="132" t="s">
        <v>1095</v>
      </c>
      <c r="C76" s="89" t="s">
        <v>1051</v>
      </c>
      <c r="D76" s="88">
        <v>212</v>
      </c>
      <c r="E76" s="90" t="s">
        <v>1036</v>
      </c>
      <c r="F76" s="138">
        <v>1323</v>
      </c>
      <c r="G76" s="91" t="s">
        <v>1043</v>
      </c>
      <c r="H76" s="125"/>
      <c r="I76" s="93">
        <v>677664.49</v>
      </c>
    </row>
    <row r="77" spans="1:9" x14ac:dyDescent="0.2">
      <c r="A77" s="95">
        <v>1424700000</v>
      </c>
      <c r="B77" s="132" t="s">
        <v>1095</v>
      </c>
      <c r="C77" s="89" t="s">
        <v>1051</v>
      </c>
      <c r="D77" s="88">
        <v>212</v>
      </c>
      <c r="E77" s="90" t="s">
        <v>1036</v>
      </c>
      <c r="F77" s="138">
        <v>1413</v>
      </c>
      <c r="G77" s="91" t="s">
        <v>1039</v>
      </c>
      <c r="H77" s="125"/>
      <c r="I77" s="93">
        <v>631450.43999999994</v>
      </c>
    </row>
    <row r="78" spans="1:9" x14ac:dyDescent="0.2">
      <c r="A78" s="95">
        <v>1424700000</v>
      </c>
      <c r="B78" s="132" t="s">
        <v>1095</v>
      </c>
      <c r="C78" s="89" t="s">
        <v>1051</v>
      </c>
      <c r="D78" s="88">
        <v>212</v>
      </c>
      <c r="E78" s="90" t="s">
        <v>1036</v>
      </c>
      <c r="F78" s="138">
        <v>1421</v>
      </c>
      <c r="G78" s="91" t="s">
        <v>1045</v>
      </c>
      <c r="H78" s="125"/>
      <c r="I78" s="93">
        <v>330250.19</v>
      </c>
    </row>
    <row r="79" spans="1:9" x14ac:dyDescent="0.2">
      <c r="A79" s="95">
        <v>1424700000</v>
      </c>
      <c r="B79" s="132" t="s">
        <v>1095</v>
      </c>
      <c r="C79" s="89" t="s">
        <v>1051</v>
      </c>
      <c r="D79" s="88">
        <v>212</v>
      </c>
      <c r="E79" s="90" t="s">
        <v>1036</v>
      </c>
      <c r="F79" s="138">
        <v>1430</v>
      </c>
      <c r="G79" s="91" t="s">
        <v>1105</v>
      </c>
      <c r="H79" s="125"/>
      <c r="I79" s="93">
        <v>397004.52</v>
      </c>
    </row>
    <row r="80" spans="1:9" x14ac:dyDescent="0.2">
      <c r="A80" s="95">
        <v>1424700000</v>
      </c>
      <c r="B80" s="132" t="s">
        <v>1095</v>
      </c>
      <c r="C80" s="89" t="s">
        <v>1051</v>
      </c>
      <c r="D80" s="88">
        <v>212</v>
      </c>
      <c r="E80" s="90" t="s">
        <v>1036</v>
      </c>
      <c r="F80" s="138">
        <v>1540</v>
      </c>
      <c r="G80" s="91" t="s">
        <v>288</v>
      </c>
      <c r="H80" s="125"/>
      <c r="I80" s="93">
        <v>265200</v>
      </c>
    </row>
    <row r="81" spans="1:9" x14ac:dyDescent="0.2">
      <c r="A81" s="95">
        <v>1424700000</v>
      </c>
      <c r="B81" s="132" t="s">
        <v>1095</v>
      </c>
      <c r="C81" s="89" t="s">
        <v>1051</v>
      </c>
      <c r="D81" s="88">
        <v>212</v>
      </c>
      <c r="E81" s="90" t="s">
        <v>1036</v>
      </c>
      <c r="F81" s="138">
        <v>2110</v>
      </c>
      <c r="G81" s="91" t="s">
        <v>1106</v>
      </c>
      <c r="H81" s="125"/>
      <c r="I81" s="93">
        <v>35296.684799999995</v>
      </c>
    </row>
    <row r="82" spans="1:9" x14ac:dyDescent="0.2">
      <c r="A82" s="95">
        <v>1424700000</v>
      </c>
      <c r="B82" s="132" t="s">
        <v>1095</v>
      </c>
      <c r="C82" s="89" t="s">
        <v>1051</v>
      </c>
      <c r="D82" s="88">
        <v>212</v>
      </c>
      <c r="E82" s="90" t="s">
        <v>1036</v>
      </c>
      <c r="F82" s="138">
        <v>2140</v>
      </c>
      <c r="G82" s="91" t="s">
        <v>1046</v>
      </c>
      <c r="H82" s="125"/>
      <c r="I82" s="93">
        <v>39520</v>
      </c>
    </row>
    <row r="83" spans="1:9" x14ac:dyDescent="0.2">
      <c r="A83" s="95">
        <v>1424700000</v>
      </c>
      <c r="B83" s="132" t="s">
        <v>1095</v>
      </c>
      <c r="C83" s="89" t="s">
        <v>1051</v>
      </c>
      <c r="D83" s="88">
        <v>212</v>
      </c>
      <c r="E83" s="90" t="s">
        <v>1036</v>
      </c>
      <c r="F83" s="138">
        <v>2380</v>
      </c>
      <c r="G83" s="91" t="s">
        <v>1108</v>
      </c>
      <c r="H83" s="125"/>
      <c r="I83" s="93">
        <v>2005224.4343999999</v>
      </c>
    </row>
    <row r="84" spans="1:9" x14ac:dyDescent="0.2">
      <c r="A84" s="95">
        <v>1424700000</v>
      </c>
      <c r="B84" s="132" t="s">
        <v>1095</v>
      </c>
      <c r="C84" s="89" t="s">
        <v>1051</v>
      </c>
      <c r="D84" s="88">
        <v>212</v>
      </c>
      <c r="E84" s="90" t="s">
        <v>1036</v>
      </c>
      <c r="F84" s="138">
        <v>2410</v>
      </c>
      <c r="G84" s="91" t="s">
        <v>1055</v>
      </c>
      <c r="H84" s="125"/>
      <c r="I84" s="93">
        <v>18260.32</v>
      </c>
    </row>
    <row r="85" spans="1:9" x14ac:dyDescent="0.2">
      <c r="A85" s="95">
        <v>1424700000</v>
      </c>
      <c r="B85" s="132" t="s">
        <v>1095</v>
      </c>
      <c r="C85" s="89" t="s">
        <v>1051</v>
      </c>
      <c r="D85" s="88">
        <v>212</v>
      </c>
      <c r="E85" s="90" t="s">
        <v>1036</v>
      </c>
      <c r="F85" s="138">
        <v>2420</v>
      </c>
      <c r="G85" s="91" t="s">
        <v>1165</v>
      </c>
      <c r="H85" s="125"/>
      <c r="I85" s="93">
        <v>37390.080000000002</v>
      </c>
    </row>
    <row r="86" spans="1:9" x14ac:dyDescent="0.2">
      <c r="A86" s="95">
        <v>1424700000</v>
      </c>
      <c r="B86" s="132" t="s">
        <v>1095</v>
      </c>
      <c r="C86" s="89" t="s">
        <v>1051</v>
      </c>
      <c r="D86" s="88">
        <v>212</v>
      </c>
      <c r="E86" s="90" t="s">
        <v>1036</v>
      </c>
      <c r="F86" s="138">
        <v>2490</v>
      </c>
      <c r="G86" s="91" t="s">
        <v>1138</v>
      </c>
      <c r="H86" s="125"/>
      <c r="I86" s="93">
        <v>1363375.52</v>
      </c>
    </row>
    <row r="87" spans="1:9" x14ac:dyDescent="0.2">
      <c r="A87" s="95">
        <v>1424700000</v>
      </c>
      <c r="B87" s="132" t="s">
        <v>1095</v>
      </c>
      <c r="C87" s="89" t="s">
        <v>1051</v>
      </c>
      <c r="D87" s="88">
        <v>212</v>
      </c>
      <c r="E87" s="90" t="s">
        <v>1036</v>
      </c>
      <c r="F87" s="138">
        <v>2610</v>
      </c>
      <c r="G87" s="91" t="s">
        <v>1111</v>
      </c>
      <c r="H87" s="125"/>
      <c r="I87" s="93">
        <v>88000</v>
      </c>
    </row>
    <row r="88" spans="1:9" x14ac:dyDescent="0.2">
      <c r="A88" s="95">
        <v>1424700000</v>
      </c>
      <c r="B88" s="132" t="s">
        <v>1095</v>
      </c>
      <c r="C88" s="89" t="s">
        <v>1051</v>
      </c>
      <c r="D88" s="88">
        <v>212</v>
      </c>
      <c r="E88" s="90" t="s">
        <v>1036</v>
      </c>
      <c r="F88" s="138">
        <v>2720</v>
      </c>
      <c r="G88" s="91" t="s">
        <v>340</v>
      </c>
      <c r="H88" s="125"/>
      <c r="I88" s="93">
        <v>6240</v>
      </c>
    </row>
    <row r="89" spans="1:9" x14ac:dyDescent="0.2">
      <c r="A89" s="95">
        <v>1424700000</v>
      </c>
      <c r="B89" s="132" t="s">
        <v>1095</v>
      </c>
      <c r="C89" s="89" t="s">
        <v>1051</v>
      </c>
      <c r="D89" s="88">
        <v>212</v>
      </c>
      <c r="E89" s="90" t="s">
        <v>1036</v>
      </c>
      <c r="F89" s="138">
        <v>2910</v>
      </c>
      <c r="G89" s="91" t="s">
        <v>349</v>
      </c>
      <c r="H89" s="125"/>
      <c r="I89" s="93">
        <v>31200</v>
      </c>
    </row>
    <row r="90" spans="1:9" ht="28.5" x14ac:dyDescent="0.2">
      <c r="A90" s="95">
        <v>1424700000</v>
      </c>
      <c r="B90" s="132" t="s">
        <v>1095</v>
      </c>
      <c r="C90" s="89" t="s">
        <v>1051</v>
      </c>
      <c r="D90" s="88">
        <v>212</v>
      </c>
      <c r="E90" s="90" t="s">
        <v>1036</v>
      </c>
      <c r="F90" s="138">
        <v>2940</v>
      </c>
      <c r="G90" s="112" t="s">
        <v>1139</v>
      </c>
      <c r="H90" s="125"/>
      <c r="I90" s="93">
        <v>18720</v>
      </c>
    </row>
    <row r="91" spans="1:9" x14ac:dyDescent="0.2">
      <c r="A91" s="95">
        <v>1424700000</v>
      </c>
      <c r="B91" s="132" t="s">
        <v>1095</v>
      </c>
      <c r="C91" s="89" t="s">
        <v>1051</v>
      </c>
      <c r="D91" s="88">
        <v>212</v>
      </c>
      <c r="E91" s="90" t="s">
        <v>1036</v>
      </c>
      <c r="F91" s="138">
        <v>3150</v>
      </c>
      <c r="G91" s="91" t="s">
        <v>1052</v>
      </c>
      <c r="H91" s="125"/>
      <c r="I91" s="93">
        <v>18720</v>
      </c>
    </row>
    <row r="92" spans="1:9" x14ac:dyDescent="0.2">
      <c r="A92" s="95">
        <v>1424700000</v>
      </c>
      <c r="B92" s="132" t="s">
        <v>1095</v>
      </c>
      <c r="C92" s="89" t="s">
        <v>1051</v>
      </c>
      <c r="D92" s="88">
        <v>212</v>
      </c>
      <c r="E92" s="90" t="s">
        <v>1036</v>
      </c>
      <c r="F92" s="138">
        <v>3320</v>
      </c>
      <c r="G92" s="91" t="s">
        <v>1137</v>
      </c>
      <c r="H92" s="125"/>
      <c r="I92" s="93">
        <v>728000</v>
      </c>
    </row>
    <row r="93" spans="1:9" x14ac:dyDescent="0.2">
      <c r="A93" s="95">
        <v>1424700000</v>
      </c>
      <c r="B93" s="132" t="s">
        <v>1095</v>
      </c>
      <c r="C93" s="89" t="s">
        <v>1051</v>
      </c>
      <c r="D93" s="88">
        <v>212</v>
      </c>
      <c r="E93" s="90" t="s">
        <v>1036</v>
      </c>
      <c r="F93" s="138">
        <v>3330</v>
      </c>
      <c r="G93" s="112" t="s">
        <v>381</v>
      </c>
      <c r="H93" s="127"/>
      <c r="I93" s="93">
        <v>188000</v>
      </c>
    </row>
    <row r="94" spans="1:9" x14ac:dyDescent="0.2">
      <c r="A94" s="95">
        <v>1424700000</v>
      </c>
      <c r="B94" s="132" t="s">
        <v>1095</v>
      </c>
      <c r="C94" s="89" t="s">
        <v>1051</v>
      </c>
      <c r="D94" s="88">
        <v>212</v>
      </c>
      <c r="E94" s="90" t="s">
        <v>1036</v>
      </c>
      <c r="F94" s="138">
        <v>3340</v>
      </c>
      <c r="G94" s="91" t="s">
        <v>382</v>
      </c>
      <c r="H94" s="125"/>
      <c r="I94" s="93">
        <v>32604</v>
      </c>
    </row>
    <row r="95" spans="1:9" ht="28.5" x14ac:dyDescent="0.2">
      <c r="A95" s="95">
        <v>1424700000</v>
      </c>
      <c r="B95" s="132" t="s">
        <v>1095</v>
      </c>
      <c r="C95" s="89" t="s">
        <v>1051</v>
      </c>
      <c r="D95" s="88">
        <v>212</v>
      </c>
      <c r="E95" s="90" t="s">
        <v>1036</v>
      </c>
      <c r="F95" s="138">
        <v>3520</v>
      </c>
      <c r="G95" s="112" t="s">
        <v>400</v>
      </c>
      <c r="H95" s="134"/>
      <c r="I95" s="93">
        <v>10400</v>
      </c>
    </row>
    <row r="96" spans="1:9" x14ac:dyDescent="0.2">
      <c r="A96" s="95">
        <v>1424700000</v>
      </c>
      <c r="B96" s="132" t="s">
        <v>1095</v>
      </c>
      <c r="C96" s="89" t="s">
        <v>1051</v>
      </c>
      <c r="D96" s="88">
        <v>212</v>
      </c>
      <c r="E96" s="90" t="s">
        <v>1036</v>
      </c>
      <c r="F96" s="138">
        <v>3530</v>
      </c>
      <c r="G96" s="112" t="s">
        <v>1140</v>
      </c>
      <c r="H96" s="125"/>
      <c r="I96" s="93">
        <v>6240</v>
      </c>
    </row>
    <row r="97" spans="1:9" x14ac:dyDescent="0.2">
      <c r="A97" s="95">
        <v>1424700000</v>
      </c>
      <c r="B97" s="132" t="s">
        <v>1095</v>
      </c>
      <c r="C97" s="89" t="s">
        <v>1051</v>
      </c>
      <c r="D97" s="88">
        <v>212</v>
      </c>
      <c r="E97" s="90" t="s">
        <v>1036</v>
      </c>
      <c r="F97" s="101">
        <v>3550</v>
      </c>
      <c r="G97" s="91" t="s">
        <v>1117</v>
      </c>
      <c r="H97" s="125"/>
      <c r="I97" s="93">
        <v>69280</v>
      </c>
    </row>
    <row r="98" spans="1:9" x14ac:dyDescent="0.2">
      <c r="A98" s="95">
        <v>1424700000</v>
      </c>
      <c r="B98" s="132" t="s">
        <v>1095</v>
      </c>
      <c r="C98" s="89" t="s">
        <v>1051</v>
      </c>
      <c r="D98" s="88">
        <v>212</v>
      </c>
      <c r="E98" s="90" t="s">
        <v>1036</v>
      </c>
      <c r="F98" s="138">
        <v>3980</v>
      </c>
      <c r="G98" s="91" t="s">
        <v>1141</v>
      </c>
      <c r="H98" s="125"/>
      <c r="I98" s="93">
        <v>187500.92</v>
      </c>
    </row>
    <row r="99" spans="1:9" x14ac:dyDescent="0.2">
      <c r="A99" s="95">
        <v>1424700000</v>
      </c>
      <c r="B99" s="132" t="s">
        <v>1095</v>
      </c>
      <c r="C99" s="89" t="s">
        <v>1051</v>
      </c>
      <c r="D99" s="88">
        <v>212</v>
      </c>
      <c r="E99" s="90" t="s">
        <v>1041</v>
      </c>
      <c r="F99" s="138">
        <v>5110</v>
      </c>
      <c r="G99" s="91" t="s">
        <v>1090</v>
      </c>
      <c r="H99" s="125"/>
      <c r="I99" s="93">
        <v>16302</v>
      </c>
    </row>
    <row r="100" spans="1:9" x14ac:dyDescent="0.2">
      <c r="A100" s="95">
        <v>1424700000</v>
      </c>
      <c r="B100" s="154" t="s">
        <v>1095</v>
      </c>
      <c r="C100" s="147" t="s">
        <v>1051</v>
      </c>
      <c r="D100" s="148">
        <v>212</v>
      </c>
      <c r="E100" s="149" t="s">
        <v>1041</v>
      </c>
      <c r="F100" s="155">
        <v>5150</v>
      </c>
      <c r="G100" s="156" t="s">
        <v>1119</v>
      </c>
      <c r="H100" s="157"/>
      <c r="I100" s="158">
        <v>70000</v>
      </c>
    </row>
    <row r="101" spans="1:9" x14ac:dyDescent="0.2">
      <c r="A101" s="95">
        <v>1424700000</v>
      </c>
      <c r="B101" s="188" t="s">
        <v>1095</v>
      </c>
      <c r="C101" s="89" t="s">
        <v>1051</v>
      </c>
      <c r="D101" s="88">
        <v>212</v>
      </c>
      <c r="E101" s="90" t="s">
        <v>1041</v>
      </c>
      <c r="F101" s="155">
        <v>5410</v>
      </c>
      <c r="G101" s="230" t="s">
        <v>1166</v>
      </c>
      <c r="H101" s="127"/>
      <c r="I101" s="93">
        <v>400400</v>
      </c>
    </row>
    <row r="102" spans="1:9" x14ac:dyDescent="0.2">
      <c r="A102" s="95">
        <v>1424700000</v>
      </c>
      <c r="B102" s="188" t="s">
        <v>1095</v>
      </c>
      <c r="C102" s="89" t="s">
        <v>1051</v>
      </c>
      <c r="D102" s="88">
        <v>212</v>
      </c>
      <c r="E102" s="90" t="s">
        <v>1041</v>
      </c>
      <c r="F102" s="155">
        <v>5420</v>
      </c>
      <c r="G102" s="230" t="s">
        <v>1091</v>
      </c>
      <c r="H102" s="125"/>
      <c r="I102" s="93">
        <v>79040</v>
      </c>
    </row>
    <row r="103" spans="1:9" x14ac:dyDescent="0.2">
      <c r="A103" s="95">
        <v>1424700000</v>
      </c>
      <c r="B103" s="188" t="s">
        <v>1095</v>
      </c>
      <c r="C103" s="89" t="s">
        <v>1051</v>
      </c>
      <c r="D103" s="88">
        <v>212</v>
      </c>
      <c r="E103" s="90" t="s">
        <v>1041</v>
      </c>
      <c r="F103" s="139">
        <v>5490</v>
      </c>
      <c r="G103" s="102" t="s">
        <v>552</v>
      </c>
      <c r="H103" s="125"/>
      <c r="I103" s="93">
        <f>70720+50000</f>
        <v>120720</v>
      </c>
    </row>
    <row r="104" spans="1:9" x14ac:dyDescent="0.2">
      <c r="A104" s="95">
        <v>1424700000</v>
      </c>
      <c r="B104" s="188" t="s">
        <v>1095</v>
      </c>
      <c r="C104" s="89" t="s">
        <v>1051</v>
      </c>
      <c r="D104" s="88">
        <v>212</v>
      </c>
      <c r="E104" s="90" t="s">
        <v>1041</v>
      </c>
      <c r="F104" s="139">
        <v>5620</v>
      </c>
      <c r="G104" s="102" t="s">
        <v>1167</v>
      </c>
      <c r="H104" s="125"/>
      <c r="I104" s="93">
        <v>325584.52</v>
      </c>
    </row>
    <row r="105" spans="1:9" x14ac:dyDescent="0.2">
      <c r="I105" s="130"/>
    </row>
    <row r="106" spans="1:9" ht="15" x14ac:dyDescent="0.25">
      <c r="A106" s="110"/>
      <c r="B106" s="110"/>
      <c r="C106" s="110"/>
      <c r="D106" s="110"/>
      <c r="E106" s="110"/>
      <c r="F106" s="110"/>
      <c r="G106" s="87" t="s">
        <v>1128</v>
      </c>
      <c r="H106" s="85"/>
      <c r="I106" s="190">
        <f>SUM(I107:I127)</f>
        <v>853458.88</v>
      </c>
    </row>
    <row r="107" spans="1:9" x14ac:dyDescent="0.2">
      <c r="A107" s="95">
        <v>1424700000</v>
      </c>
      <c r="B107" s="132" t="s">
        <v>1093</v>
      </c>
      <c r="C107" s="89" t="s">
        <v>1054</v>
      </c>
      <c r="D107" s="88">
        <v>183</v>
      </c>
      <c r="E107" s="90" t="s">
        <v>1036</v>
      </c>
      <c r="F107" s="138">
        <v>1130</v>
      </c>
      <c r="G107" s="91" t="s">
        <v>1103</v>
      </c>
      <c r="H107" s="95"/>
      <c r="I107" s="93">
        <v>370106.36</v>
      </c>
    </row>
    <row r="108" spans="1:9" x14ac:dyDescent="0.2">
      <c r="A108" s="95">
        <v>1424700000</v>
      </c>
      <c r="B108" s="132" t="s">
        <v>1093</v>
      </c>
      <c r="C108" s="89" t="s">
        <v>1054</v>
      </c>
      <c r="D108" s="88">
        <v>183</v>
      </c>
      <c r="E108" s="90" t="s">
        <v>1036</v>
      </c>
      <c r="F108" s="138">
        <v>1321</v>
      </c>
      <c r="G108" s="91" t="s">
        <v>1038</v>
      </c>
      <c r="H108" s="95"/>
      <c r="I108" s="93">
        <v>30416.37</v>
      </c>
    </row>
    <row r="109" spans="1:9" x14ac:dyDescent="0.2">
      <c r="A109" s="95">
        <v>1424700000</v>
      </c>
      <c r="B109" s="132" t="s">
        <v>1093</v>
      </c>
      <c r="C109" s="89" t="s">
        <v>1054</v>
      </c>
      <c r="D109" s="88">
        <v>183</v>
      </c>
      <c r="E109" s="90" t="s">
        <v>1036</v>
      </c>
      <c r="F109" s="138">
        <v>1323</v>
      </c>
      <c r="G109" s="91" t="s">
        <v>1043</v>
      </c>
      <c r="H109" s="95"/>
      <c r="I109" s="93">
        <v>50693.95</v>
      </c>
    </row>
    <row r="110" spans="1:9" x14ac:dyDescent="0.2">
      <c r="A110" s="95">
        <v>1424700000</v>
      </c>
      <c r="B110" s="132" t="s">
        <v>1093</v>
      </c>
      <c r="C110" s="89" t="s">
        <v>1054</v>
      </c>
      <c r="D110" s="88">
        <v>183</v>
      </c>
      <c r="E110" s="90" t="s">
        <v>1036</v>
      </c>
      <c r="F110" s="138">
        <v>1413</v>
      </c>
      <c r="G110" s="91" t="s">
        <v>1039</v>
      </c>
      <c r="H110" s="95"/>
      <c r="I110" s="93">
        <v>46559.14</v>
      </c>
    </row>
    <row r="111" spans="1:9" x14ac:dyDescent="0.2">
      <c r="A111" s="95">
        <v>1424700000</v>
      </c>
      <c r="B111" s="132" t="s">
        <v>1093</v>
      </c>
      <c r="C111" s="89" t="s">
        <v>1054</v>
      </c>
      <c r="D111" s="88">
        <v>183</v>
      </c>
      <c r="E111" s="90" t="s">
        <v>1036</v>
      </c>
      <c r="F111" s="138">
        <v>1421</v>
      </c>
      <c r="G111" s="91" t="s">
        <v>1045</v>
      </c>
      <c r="H111" s="95"/>
      <c r="I111" s="93">
        <v>21606.12</v>
      </c>
    </row>
    <row r="112" spans="1:9" x14ac:dyDescent="0.2">
      <c r="A112" s="95">
        <v>1424700000</v>
      </c>
      <c r="B112" s="132" t="s">
        <v>1093</v>
      </c>
      <c r="C112" s="89" t="s">
        <v>1054</v>
      </c>
      <c r="D112" s="88">
        <v>183</v>
      </c>
      <c r="E112" s="90" t="s">
        <v>1036</v>
      </c>
      <c r="F112" s="138">
        <v>1430</v>
      </c>
      <c r="G112" s="91" t="s">
        <v>1105</v>
      </c>
      <c r="H112" s="95"/>
      <c r="I112" s="93">
        <v>31472.44</v>
      </c>
    </row>
    <row r="113" spans="1:9" x14ac:dyDescent="0.2">
      <c r="A113" s="95">
        <v>1424700000</v>
      </c>
      <c r="B113" s="132" t="s">
        <v>1093</v>
      </c>
      <c r="C113" s="89" t="s">
        <v>1054</v>
      </c>
      <c r="D113" s="88">
        <v>183</v>
      </c>
      <c r="E113" s="90" t="s">
        <v>1036</v>
      </c>
      <c r="F113" s="138">
        <v>1540</v>
      </c>
      <c r="G113" s="91" t="s">
        <v>288</v>
      </c>
      <c r="H113" s="95"/>
      <c r="I113" s="93">
        <v>15600</v>
      </c>
    </row>
    <row r="114" spans="1:9" x14ac:dyDescent="0.2">
      <c r="A114" s="95">
        <v>1424700000</v>
      </c>
      <c r="B114" s="132" t="s">
        <v>1093</v>
      </c>
      <c r="C114" s="89" t="s">
        <v>1054</v>
      </c>
      <c r="D114" s="88">
        <v>183</v>
      </c>
      <c r="E114" s="90" t="s">
        <v>1036</v>
      </c>
      <c r="F114" s="138">
        <v>2110</v>
      </c>
      <c r="G114" s="91" t="s">
        <v>1106</v>
      </c>
      <c r="H114" s="126"/>
      <c r="I114" s="93">
        <v>5200</v>
      </c>
    </row>
    <row r="115" spans="1:9" x14ac:dyDescent="0.2">
      <c r="A115" s="95">
        <v>1424700000</v>
      </c>
      <c r="B115" s="132" t="s">
        <v>1093</v>
      </c>
      <c r="C115" s="89" t="s">
        <v>1054</v>
      </c>
      <c r="D115" s="88">
        <v>183</v>
      </c>
      <c r="E115" s="90" t="s">
        <v>1036</v>
      </c>
      <c r="F115" s="138">
        <v>2140</v>
      </c>
      <c r="G115" s="112" t="s">
        <v>1046</v>
      </c>
      <c r="H115" s="126"/>
      <c r="I115" s="93">
        <v>3120</v>
      </c>
    </row>
    <row r="116" spans="1:9" x14ac:dyDescent="0.2">
      <c r="A116" s="95">
        <v>1424700000</v>
      </c>
      <c r="B116" s="132" t="s">
        <v>1093</v>
      </c>
      <c r="C116" s="89" t="s">
        <v>1054</v>
      </c>
      <c r="D116" s="88">
        <v>183</v>
      </c>
      <c r="E116" s="90" t="s">
        <v>1036</v>
      </c>
      <c r="F116" s="138">
        <v>2490</v>
      </c>
      <c r="G116" s="112" t="s">
        <v>1146</v>
      </c>
      <c r="H116" s="126"/>
      <c r="I116" s="93">
        <v>520</v>
      </c>
    </row>
    <row r="117" spans="1:9" ht="28.5" x14ac:dyDescent="0.2">
      <c r="A117" s="95">
        <v>1424700000</v>
      </c>
      <c r="B117" s="132" t="s">
        <v>1093</v>
      </c>
      <c r="C117" s="89" t="s">
        <v>1054</v>
      </c>
      <c r="D117" s="88">
        <v>183</v>
      </c>
      <c r="E117" s="90" t="s">
        <v>1036</v>
      </c>
      <c r="F117" s="138">
        <v>2940</v>
      </c>
      <c r="G117" s="112" t="s">
        <v>1147</v>
      </c>
      <c r="H117" s="126"/>
      <c r="I117" s="93">
        <v>1040</v>
      </c>
    </row>
    <row r="118" spans="1:9" x14ac:dyDescent="0.2">
      <c r="A118" s="95">
        <v>1424700000</v>
      </c>
      <c r="B118" s="132" t="s">
        <v>1093</v>
      </c>
      <c r="C118" s="89" t="s">
        <v>1054</v>
      </c>
      <c r="D118" s="88">
        <v>183</v>
      </c>
      <c r="E118" s="90" t="s">
        <v>1036</v>
      </c>
      <c r="F118" s="138">
        <v>3340</v>
      </c>
      <c r="G118" s="112" t="s">
        <v>382</v>
      </c>
      <c r="H118" s="126"/>
      <c r="I118" s="93">
        <v>6240</v>
      </c>
    </row>
    <row r="119" spans="1:9" x14ac:dyDescent="0.2">
      <c r="A119" s="95">
        <v>1424700000</v>
      </c>
      <c r="B119" s="132" t="s">
        <v>1093</v>
      </c>
      <c r="C119" s="89" t="s">
        <v>1054</v>
      </c>
      <c r="D119" s="88">
        <v>183</v>
      </c>
      <c r="E119" s="90" t="s">
        <v>1036</v>
      </c>
      <c r="F119" s="138">
        <v>3520</v>
      </c>
      <c r="G119" s="113" t="s">
        <v>1148</v>
      </c>
      <c r="H119" s="126"/>
      <c r="I119" s="93">
        <v>1040</v>
      </c>
    </row>
    <row r="120" spans="1:9" ht="28.5" x14ac:dyDescent="0.2">
      <c r="A120" s="95">
        <v>1424700000</v>
      </c>
      <c r="B120" s="132" t="s">
        <v>1093</v>
      </c>
      <c r="C120" s="89" t="s">
        <v>1054</v>
      </c>
      <c r="D120" s="88">
        <v>183</v>
      </c>
      <c r="E120" s="90" t="s">
        <v>1036</v>
      </c>
      <c r="F120" s="138">
        <v>3610</v>
      </c>
      <c r="G120" s="113" t="s">
        <v>409</v>
      </c>
      <c r="H120" s="126"/>
      <c r="I120" s="93">
        <v>57200</v>
      </c>
    </row>
    <row r="121" spans="1:9" x14ac:dyDescent="0.2">
      <c r="A121" s="95">
        <v>1424700000</v>
      </c>
      <c r="B121" s="132" t="s">
        <v>1093</v>
      </c>
      <c r="C121" s="89" t="s">
        <v>1054</v>
      </c>
      <c r="D121" s="88">
        <v>183</v>
      </c>
      <c r="E121" s="90" t="s">
        <v>1036</v>
      </c>
      <c r="F121" s="138">
        <v>3630</v>
      </c>
      <c r="G121" s="113" t="s">
        <v>1149</v>
      </c>
      <c r="H121" s="126"/>
      <c r="I121" s="93">
        <v>20800</v>
      </c>
    </row>
    <row r="122" spans="1:9" x14ac:dyDescent="0.2">
      <c r="A122" s="95">
        <v>1424700000</v>
      </c>
      <c r="B122" s="132" t="s">
        <v>1093</v>
      </c>
      <c r="C122" s="89" t="s">
        <v>1054</v>
      </c>
      <c r="D122" s="88">
        <v>183</v>
      </c>
      <c r="E122" s="90" t="s">
        <v>1036</v>
      </c>
      <c r="F122" s="138">
        <v>3650</v>
      </c>
      <c r="G122" s="113" t="s">
        <v>413</v>
      </c>
      <c r="H122" s="126"/>
      <c r="I122" s="93">
        <v>52000</v>
      </c>
    </row>
    <row r="123" spans="1:9" x14ac:dyDescent="0.2">
      <c r="A123" s="95">
        <v>1424700000</v>
      </c>
      <c r="B123" s="132" t="s">
        <v>1093</v>
      </c>
      <c r="C123" s="89" t="s">
        <v>1054</v>
      </c>
      <c r="D123" s="88">
        <v>183</v>
      </c>
      <c r="E123" s="90" t="s">
        <v>1036</v>
      </c>
      <c r="F123" s="138">
        <v>3660</v>
      </c>
      <c r="G123" s="113" t="s">
        <v>1150</v>
      </c>
      <c r="H123" s="126"/>
      <c r="I123" s="93">
        <v>15600</v>
      </c>
    </row>
    <row r="124" spans="1:9" x14ac:dyDescent="0.2">
      <c r="A124" s="95">
        <v>1424700000</v>
      </c>
      <c r="B124" s="132" t="s">
        <v>1093</v>
      </c>
      <c r="C124" s="89" t="s">
        <v>1054</v>
      </c>
      <c r="D124" s="88">
        <v>183</v>
      </c>
      <c r="E124" s="90" t="s">
        <v>1036</v>
      </c>
      <c r="F124" s="138">
        <v>3750</v>
      </c>
      <c r="G124" s="91" t="s">
        <v>421</v>
      </c>
      <c r="H124" s="126"/>
      <c r="I124" s="93">
        <v>5200</v>
      </c>
    </row>
    <row r="125" spans="1:9" x14ac:dyDescent="0.2">
      <c r="A125" s="95">
        <v>1424700000</v>
      </c>
      <c r="B125" s="132" t="s">
        <v>1093</v>
      </c>
      <c r="C125" s="89" t="s">
        <v>1054</v>
      </c>
      <c r="D125" s="88">
        <v>183</v>
      </c>
      <c r="E125" s="90" t="s">
        <v>1036</v>
      </c>
      <c r="F125" s="138">
        <v>3820</v>
      </c>
      <c r="G125" s="91" t="s">
        <v>1121</v>
      </c>
      <c r="H125" s="127"/>
      <c r="I125" s="93">
        <v>102960</v>
      </c>
    </row>
    <row r="126" spans="1:9" x14ac:dyDescent="0.2">
      <c r="A126" s="95">
        <v>1424700000</v>
      </c>
      <c r="B126" s="132" t="s">
        <v>1093</v>
      </c>
      <c r="C126" s="89" t="s">
        <v>1054</v>
      </c>
      <c r="D126" s="88">
        <v>183</v>
      </c>
      <c r="E126" s="90" t="s">
        <v>1036</v>
      </c>
      <c r="F126" s="138">
        <v>3980</v>
      </c>
      <c r="G126" s="102" t="s">
        <v>1141</v>
      </c>
      <c r="H126" s="95"/>
      <c r="I126" s="93">
        <v>14004.5</v>
      </c>
    </row>
    <row r="127" spans="1:9" x14ac:dyDescent="0.2">
      <c r="A127" s="95">
        <v>1424700000</v>
      </c>
      <c r="B127" s="132" t="s">
        <v>1093</v>
      </c>
      <c r="C127" s="89" t="s">
        <v>1054</v>
      </c>
      <c r="D127" s="88">
        <v>183</v>
      </c>
      <c r="E127" s="90" t="s">
        <v>1041</v>
      </c>
      <c r="F127" s="138">
        <v>5150</v>
      </c>
      <c r="G127" s="102" t="s">
        <v>1119</v>
      </c>
      <c r="H127" s="95"/>
      <c r="I127" s="93">
        <v>2080</v>
      </c>
    </row>
    <row r="128" spans="1:9" x14ac:dyDescent="0.2">
      <c r="I128" s="130"/>
    </row>
    <row r="129" spans="1:9" ht="15" x14ac:dyDescent="0.25">
      <c r="A129" s="110"/>
      <c r="B129" s="110"/>
      <c r="C129" s="110"/>
      <c r="D129" s="110"/>
      <c r="E129" s="110"/>
      <c r="F129" s="110"/>
      <c r="G129" s="87" t="s">
        <v>1129</v>
      </c>
      <c r="H129" s="85"/>
      <c r="I129" s="190">
        <f>SUM(I130:I150)</f>
        <v>3763193.28</v>
      </c>
    </row>
    <row r="130" spans="1:9" x14ac:dyDescent="0.2">
      <c r="A130" s="95">
        <v>1424700000</v>
      </c>
      <c r="B130" s="132" t="s">
        <v>1096</v>
      </c>
      <c r="C130" s="89" t="s">
        <v>1056</v>
      </c>
      <c r="D130" s="115" t="s">
        <v>1101</v>
      </c>
      <c r="E130" s="90" t="s">
        <v>1036</v>
      </c>
      <c r="F130" s="138">
        <v>1130</v>
      </c>
      <c r="G130" s="91" t="s">
        <v>1103</v>
      </c>
      <c r="H130" s="125"/>
      <c r="I130" s="93">
        <v>2006178.13</v>
      </c>
    </row>
    <row r="131" spans="1:9" x14ac:dyDescent="0.2">
      <c r="A131" s="95">
        <v>1424700000</v>
      </c>
      <c r="B131" s="132" t="s">
        <v>1096</v>
      </c>
      <c r="C131" s="89" t="s">
        <v>1056</v>
      </c>
      <c r="D131" s="115" t="s">
        <v>1101</v>
      </c>
      <c r="E131" s="90" t="s">
        <v>1036</v>
      </c>
      <c r="F131" s="138">
        <v>1321</v>
      </c>
      <c r="G131" s="91" t="s">
        <v>1038</v>
      </c>
      <c r="H131" s="125"/>
      <c r="I131" s="93">
        <v>164873.29</v>
      </c>
    </row>
    <row r="132" spans="1:9" x14ac:dyDescent="0.2">
      <c r="A132" s="95">
        <v>1424700000</v>
      </c>
      <c r="B132" s="132" t="s">
        <v>1096</v>
      </c>
      <c r="C132" s="89" t="s">
        <v>1056</v>
      </c>
      <c r="D132" s="115" t="s">
        <v>1101</v>
      </c>
      <c r="E132" s="90" t="s">
        <v>1036</v>
      </c>
      <c r="F132" s="138">
        <v>1323</v>
      </c>
      <c r="G132" s="91" t="s">
        <v>1043</v>
      </c>
      <c r="H132" s="125"/>
      <c r="I132" s="93">
        <v>274788.81</v>
      </c>
    </row>
    <row r="133" spans="1:9" x14ac:dyDescent="0.2">
      <c r="A133" s="95">
        <v>1424700000</v>
      </c>
      <c r="B133" s="132" t="s">
        <v>1096</v>
      </c>
      <c r="C133" s="89" t="s">
        <v>1056</v>
      </c>
      <c r="D133" s="115" t="s">
        <v>1101</v>
      </c>
      <c r="E133" s="90" t="s">
        <v>1036</v>
      </c>
      <c r="F133" s="138">
        <v>1330</v>
      </c>
      <c r="G133" s="91" t="s">
        <v>1044</v>
      </c>
      <c r="H133" s="125"/>
      <c r="I133" s="152">
        <v>27005.759999999998</v>
      </c>
    </row>
    <row r="134" spans="1:9" x14ac:dyDescent="0.2">
      <c r="A134" s="95">
        <v>1424700000</v>
      </c>
      <c r="B134" s="132" t="s">
        <v>1096</v>
      </c>
      <c r="C134" s="89" t="s">
        <v>1056</v>
      </c>
      <c r="D134" s="115" t="s">
        <v>1101</v>
      </c>
      <c r="E134" s="90" t="s">
        <v>1036</v>
      </c>
      <c r="F134" s="138">
        <v>1413</v>
      </c>
      <c r="G134" s="91" t="s">
        <v>1039</v>
      </c>
      <c r="H134" s="125"/>
      <c r="I134" s="152">
        <v>247546.22</v>
      </c>
    </row>
    <row r="135" spans="1:9" x14ac:dyDescent="0.2">
      <c r="A135" s="95">
        <v>1424700000</v>
      </c>
      <c r="B135" s="132" t="s">
        <v>1096</v>
      </c>
      <c r="C135" s="89" t="s">
        <v>1056</v>
      </c>
      <c r="D135" s="115" t="s">
        <v>1101</v>
      </c>
      <c r="E135" s="90" t="s">
        <v>1036</v>
      </c>
      <c r="F135" s="138">
        <v>1421</v>
      </c>
      <c r="G135" s="91" t="s">
        <v>1045</v>
      </c>
      <c r="H135" s="125"/>
      <c r="I135" s="152">
        <v>172518.15</v>
      </c>
    </row>
    <row r="136" spans="1:9" x14ac:dyDescent="0.2">
      <c r="A136" s="95">
        <v>1424700000</v>
      </c>
      <c r="B136" s="132" t="s">
        <v>1096</v>
      </c>
      <c r="C136" s="89" t="s">
        <v>1056</v>
      </c>
      <c r="D136" s="115" t="s">
        <v>1101</v>
      </c>
      <c r="E136" s="90" t="s">
        <v>1036</v>
      </c>
      <c r="F136" s="138">
        <v>1430</v>
      </c>
      <c r="G136" s="91" t="s">
        <v>1105</v>
      </c>
      <c r="H136" s="125"/>
      <c r="I136" s="152">
        <v>137332.9</v>
      </c>
    </row>
    <row r="137" spans="1:9" x14ac:dyDescent="0.2">
      <c r="A137" s="95">
        <v>1424700000</v>
      </c>
      <c r="B137" s="132" t="s">
        <v>1096</v>
      </c>
      <c r="C137" s="89" t="s">
        <v>1056</v>
      </c>
      <c r="D137" s="115" t="s">
        <v>1101</v>
      </c>
      <c r="E137" s="90" t="s">
        <v>1036</v>
      </c>
      <c r="F137" s="138">
        <v>1540</v>
      </c>
      <c r="G137" s="91" t="s">
        <v>288</v>
      </c>
      <c r="H137" s="125"/>
      <c r="I137" s="152">
        <v>95888</v>
      </c>
    </row>
    <row r="138" spans="1:9" x14ac:dyDescent="0.2">
      <c r="A138" s="95">
        <v>1424700000</v>
      </c>
      <c r="B138" s="132" t="s">
        <v>1096</v>
      </c>
      <c r="C138" s="89" t="s">
        <v>1056</v>
      </c>
      <c r="D138" s="115" t="s">
        <v>1101</v>
      </c>
      <c r="E138" s="90" t="s">
        <v>1036</v>
      </c>
      <c r="F138" s="138">
        <v>2110</v>
      </c>
      <c r="G138" s="91" t="s">
        <v>1106</v>
      </c>
      <c r="H138" s="125"/>
      <c r="I138" s="152">
        <v>10400</v>
      </c>
    </row>
    <row r="139" spans="1:9" x14ac:dyDescent="0.2">
      <c r="A139" s="95">
        <v>1424700000</v>
      </c>
      <c r="B139" s="132" t="s">
        <v>1096</v>
      </c>
      <c r="C139" s="89" t="s">
        <v>1056</v>
      </c>
      <c r="D139" s="115" t="s">
        <v>1101</v>
      </c>
      <c r="E139" s="90" t="s">
        <v>1036</v>
      </c>
      <c r="F139" s="138">
        <v>2140</v>
      </c>
      <c r="G139" s="112" t="s">
        <v>1046</v>
      </c>
      <c r="H139" s="125"/>
      <c r="I139" s="152">
        <v>30000</v>
      </c>
    </row>
    <row r="140" spans="1:9" x14ac:dyDescent="0.2">
      <c r="A140" s="95">
        <v>1424700000</v>
      </c>
      <c r="B140" s="132" t="s">
        <v>1096</v>
      </c>
      <c r="C140" s="89" t="s">
        <v>1056</v>
      </c>
      <c r="D140" s="115" t="s">
        <v>1101</v>
      </c>
      <c r="E140" s="90" t="s">
        <v>1036</v>
      </c>
      <c r="F140" s="138">
        <v>2610</v>
      </c>
      <c r="G140" s="97" t="s">
        <v>1111</v>
      </c>
      <c r="H140" s="125"/>
      <c r="I140" s="152">
        <v>187200</v>
      </c>
    </row>
    <row r="141" spans="1:9" x14ac:dyDescent="0.2">
      <c r="A141" s="95">
        <v>1424700000</v>
      </c>
      <c r="B141" s="132" t="s">
        <v>1096</v>
      </c>
      <c r="C141" s="89" t="s">
        <v>1056</v>
      </c>
      <c r="D141" s="115" t="s">
        <v>1101</v>
      </c>
      <c r="E141" s="90" t="s">
        <v>1036</v>
      </c>
      <c r="F141" s="138">
        <v>2910</v>
      </c>
      <c r="G141" s="91" t="s">
        <v>349</v>
      </c>
      <c r="H141" s="125"/>
      <c r="I141" s="152">
        <v>20800</v>
      </c>
    </row>
    <row r="142" spans="1:9" ht="28.5" x14ac:dyDescent="0.2">
      <c r="A142" s="95">
        <v>1424700000</v>
      </c>
      <c r="B142" s="132" t="s">
        <v>1096</v>
      </c>
      <c r="C142" s="89" t="s">
        <v>1056</v>
      </c>
      <c r="D142" s="115" t="s">
        <v>1101</v>
      </c>
      <c r="E142" s="90" t="s">
        <v>1036</v>
      </c>
      <c r="F142" s="138">
        <v>2940</v>
      </c>
      <c r="G142" s="112" t="s">
        <v>1147</v>
      </c>
      <c r="H142" s="125"/>
      <c r="I142" s="152">
        <v>15600</v>
      </c>
    </row>
    <row r="143" spans="1:9" x14ac:dyDescent="0.2">
      <c r="A143" s="95">
        <v>1424700000</v>
      </c>
      <c r="B143" s="132" t="s">
        <v>1096</v>
      </c>
      <c r="C143" s="89" t="s">
        <v>1056</v>
      </c>
      <c r="D143" s="115" t="s">
        <v>1101</v>
      </c>
      <c r="E143" s="90" t="s">
        <v>1036</v>
      </c>
      <c r="F143" s="138">
        <v>3340</v>
      </c>
      <c r="G143" s="91" t="s">
        <v>382</v>
      </c>
      <c r="H143" s="125"/>
      <c r="I143" s="152">
        <v>104000</v>
      </c>
    </row>
    <row r="144" spans="1:9" ht="28.5" x14ac:dyDescent="0.2">
      <c r="A144" s="95">
        <v>1424700000</v>
      </c>
      <c r="B144" s="132" t="s">
        <v>1096</v>
      </c>
      <c r="C144" s="89" t="s">
        <v>1056</v>
      </c>
      <c r="D144" s="115" t="s">
        <v>1101</v>
      </c>
      <c r="E144" s="90" t="s">
        <v>1036</v>
      </c>
      <c r="F144" s="138">
        <v>3520</v>
      </c>
      <c r="G144" s="112" t="s">
        <v>400</v>
      </c>
      <c r="H144" s="125"/>
      <c r="I144" s="93">
        <v>10400</v>
      </c>
    </row>
    <row r="145" spans="1:9" x14ac:dyDescent="0.2">
      <c r="A145" s="95">
        <v>1424700000</v>
      </c>
      <c r="B145" s="132" t="s">
        <v>1096</v>
      </c>
      <c r="C145" s="89" t="s">
        <v>1056</v>
      </c>
      <c r="D145" s="115" t="s">
        <v>1101</v>
      </c>
      <c r="E145" s="90" t="s">
        <v>1036</v>
      </c>
      <c r="F145" s="138">
        <v>3550</v>
      </c>
      <c r="G145" s="102" t="s">
        <v>1117</v>
      </c>
      <c r="H145" s="125"/>
      <c r="I145" s="93">
        <v>26000</v>
      </c>
    </row>
    <row r="146" spans="1:9" x14ac:dyDescent="0.2">
      <c r="A146" s="95">
        <v>1424700000</v>
      </c>
      <c r="B146" s="132" t="s">
        <v>1096</v>
      </c>
      <c r="C146" s="89" t="s">
        <v>1056</v>
      </c>
      <c r="D146" s="115" t="s">
        <v>1101</v>
      </c>
      <c r="E146" s="90" t="s">
        <v>1036</v>
      </c>
      <c r="F146" s="101">
        <v>3750</v>
      </c>
      <c r="G146" s="91" t="s">
        <v>421</v>
      </c>
      <c r="H146" s="125"/>
      <c r="I146" s="93">
        <v>5200</v>
      </c>
    </row>
    <row r="147" spans="1:9" x14ac:dyDescent="0.2">
      <c r="A147" s="95">
        <v>1424700000</v>
      </c>
      <c r="B147" s="132" t="s">
        <v>1096</v>
      </c>
      <c r="C147" s="89" t="s">
        <v>1056</v>
      </c>
      <c r="D147" s="115" t="s">
        <v>1101</v>
      </c>
      <c r="E147" s="90" t="s">
        <v>1036</v>
      </c>
      <c r="F147" s="101">
        <v>3980</v>
      </c>
      <c r="G147" s="102" t="s">
        <v>1141</v>
      </c>
      <c r="H147" s="125"/>
      <c r="I147" s="93">
        <v>77062.02</v>
      </c>
    </row>
    <row r="148" spans="1:9" x14ac:dyDescent="0.2">
      <c r="A148" s="95">
        <v>1424700000</v>
      </c>
      <c r="B148" s="132" t="s">
        <v>1096</v>
      </c>
      <c r="C148" s="89" t="s">
        <v>1056</v>
      </c>
      <c r="D148" s="115" t="s">
        <v>1101</v>
      </c>
      <c r="E148" s="90" t="s">
        <v>1041</v>
      </c>
      <c r="F148" s="138">
        <v>5150</v>
      </c>
      <c r="G148" s="102" t="s">
        <v>1119</v>
      </c>
      <c r="H148" s="125"/>
      <c r="I148" s="93">
        <v>56800</v>
      </c>
    </row>
    <row r="149" spans="1:9" x14ac:dyDescent="0.2">
      <c r="A149" s="95">
        <v>1424700000</v>
      </c>
      <c r="B149" s="132" t="s">
        <v>1096</v>
      </c>
      <c r="C149" s="89" t="s">
        <v>1056</v>
      </c>
      <c r="D149" s="115" t="s">
        <v>1101</v>
      </c>
      <c r="E149" s="90" t="s">
        <v>1041</v>
      </c>
      <c r="F149" s="138">
        <v>5650</v>
      </c>
      <c r="G149" s="91" t="s">
        <v>1070</v>
      </c>
      <c r="H149" s="125"/>
      <c r="I149" s="93">
        <v>20800</v>
      </c>
    </row>
    <row r="150" spans="1:9" x14ac:dyDescent="0.2">
      <c r="A150" s="95">
        <v>1424700000</v>
      </c>
      <c r="B150" s="132" t="s">
        <v>1096</v>
      </c>
      <c r="C150" s="89" t="s">
        <v>1056</v>
      </c>
      <c r="D150" s="115" t="s">
        <v>1101</v>
      </c>
      <c r="E150" s="90" t="s">
        <v>1041</v>
      </c>
      <c r="F150" s="138">
        <v>5910</v>
      </c>
      <c r="G150" s="91" t="s">
        <v>1053</v>
      </c>
      <c r="H150" s="125"/>
      <c r="I150" s="93">
        <v>72800</v>
      </c>
    </row>
    <row r="151" spans="1:9" x14ac:dyDescent="0.2">
      <c r="A151" s="117"/>
      <c r="B151" s="118"/>
      <c r="C151" s="119"/>
      <c r="D151" s="120"/>
      <c r="E151" s="106"/>
      <c r="F151" s="121"/>
      <c r="G151" s="122"/>
      <c r="I151" s="98"/>
    </row>
    <row r="152" spans="1:9" ht="15" x14ac:dyDescent="0.25">
      <c r="A152" s="110"/>
      <c r="B152" s="110"/>
      <c r="C152" s="110"/>
      <c r="D152" s="110"/>
      <c r="E152" s="110"/>
      <c r="F152" s="110"/>
      <c r="G152" s="87" t="s">
        <v>1130</v>
      </c>
      <c r="H152" s="85"/>
      <c r="I152" s="190">
        <f>SUM(I153:I172)</f>
        <v>10227676.8204</v>
      </c>
    </row>
    <row r="153" spans="1:9" x14ac:dyDescent="0.2">
      <c r="A153" s="95">
        <v>1424700000</v>
      </c>
      <c r="B153" s="132" t="s">
        <v>1097</v>
      </c>
      <c r="C153" s="89" t="s">
        <v>1057</v>
      </c>
      <c r="D153" s="115" t="s">
        <v>1102</v>
      </c>
      <c r="E153" s="90" t="s">
        <v>1036</v>
      </c>
      <c r="F153" s="138">
        <v>1130</v>
      </c>
      <c r="G153" s="91" t="s">
        <v>1103</v>
      </c>
      <c r="H153" s="125"/>
      <c r="I153" s="93">
        <v>3552320.53</v>
      </c>
    </row>
    <row r="154" spans="1:9" x14ac:dyDescent="0.2">
      <c r="A154" s="95">
        <v>1424700000</v>
      </c>
      <c r="B154" s="132" t="s">
        <v>1097</v>
      </c>
      <c r="C154" s="89" t="s">
        <v>1057</v>
      </c>
      <c r="D154" s="115" t="s">
        <v>1102</v>
      </c>
      <c r="E154" s="90" t="s">
        <v>1036</v>
      </c>
      <c r="F154" s="138">
        <v>1321</v>
      </c>
      <c r="G154" s="91" t="s">
        <v>1038</v>
      </c>
      <c r="H154" s="125"/>
      <c r="I154" s="93">
        <v>240435.7</v>
      </c>
    </row>
    <row r="155" spans="1:9" x14ac:dyDescent="0.2">
      <c r="A155" s="95">
        <v>1424700000</v>
      </c>
      <c r="B155" s="132" t="s">
        <v>1097</v>
      </c>
      <c r="C155" s="89" t="s">
        <v>1057</v>
      </c>
      <c r="D155" s="115" t="s">
        <v>1102</v>
      </c>
      <c r="E155" s="90" t="s">
        <v>1036</v>
      </c>
      <c r="F155" s="138">
        <v>1323</v>
      </c>
      <c r="G155" s="91" t="s">
        <v>1043</v>
      </c>
      <c r="H155" s="125"/>
      <c r="I155" s="93">
        <v>486565.93</v>
      </c>
    </row>
    <row r="156" spans="1:9" x14ac:dyDescent="0.2">
      <c r="A156" s="95">
        <v>1424700000</v>
      </c>
      <c r="B156" s="132" t="s">
        <v>1097</v>
      </c>
      <c r="C156" s="89" t="s">
        <v>1057</v>
      </c>
      <c r="D156" s="115" t="s">
        <v>1102</v>
      </c>
      <c r="E156" s="90" t="s">
        <v>1036</v>
      </c>
      <c r="F156" s="138">
        <v>1330</v>
      </c>
      <c r="G156" s="91" t="s">
        <v>1044</v>
      </c>
      <c r="H156" s="125"/>
      <c r="I156" s="93">
        <v>226636.34</v>
      </c>
    </row>
    <row r="157" spans="1:9" x14ac:dyDescent="0.2">
      <c r="A157" s="95">
        <v>1424700000</v>
      </c>
      <c r="B157" s="132" t="s">
        <v>1097</v>
      </c>
      <c r="C157" s="89" t="s">
        <v>1057</v>
      </c>
      <c r="D157" s="115" t="s">
        <v>1102</v>
      </c>
      <c r="E157" s="90" t="s">
        <v>1036</v>
      </c>
      <c r="F157" s="138">
        <v>1413</v>
      </c>
      <c r="G157" s="91" t="s">
        <v>1039</v>
      </c>
      <c r="H157" s="125"/>
      <c r="I157" s="152">
        <v>472173.19</v>
      </c>
    </row>
    <row r="158" spans="1:9" x14ac:dyDescent="0.2">
      <c r="A158" s="95">
        <v>1424700000</v>
      </c>
      <c r="B158" s="132" t="s">
        <v>1097</v>
      </c>
      <c r="C158" s="89" t="s">
        <v>1057</v>
      </c>
      <c r="D158" s="115" t="s">
        <v>1102</v>
      </c>
      <c r="E158" s="90" t="s">
        <v>1036</v>
      </c>
      <c r="F158" s="138">
        <v>1421</v>
      </c>
      <c r="G158" s="91" t="s">
        <v>1045</v>
      </c>
      <c r="H158" s="125"/>
      <c r="I158" s="152">
        <v>192243.94039999999</v>
      </c>
    </row>
    <row r="159" spans="1:9" x14ac:dyDescent="0.2">
      <c r="A159" s="95">
        <v>1424700000</v>
      </c>
      <c r="B159" s="132" t="s">
        <v>1097</v>
      </c>
      <c r="C159" s="89" t="s">
        <v>1057</v>
      </c>
      <c r="D159" s="115" t="s">
        <v>1102</v>
      </c>
      <c r="E159" s="90" t="s">
        <v>1036</v>
      </c>
      <c r="F159" s="138">
        <v>1430</v>
      </c>
      <c r="G159" s="91" t="s">
        <v>1105</v>
      </c>
      <c r="H159" s="125"/>
      <c r="I159" s="93">
        <v>266543.71999999997</v>
      </c>
    </row>
    <row r="160" spans="1:9" x14ac:dyDescent="0.2">
      <c r="A160" s="95">
        <v>1424700000</v>
      </c>
      <c r="B160" s="132" t="s">
        <v>1097</v>
      </c>
      <c r="C160" s="89" t="s">
        <v>1057</v>
      </c>
      <c r="D160" s="115" t="s">
        <v>1102</v>
      </c>
      <c r="E160" s="90" t="s">
        <v>1036</v>
      </c>
      <c r="F160" s="138">
        <v>1540</v>
      </c>
      <c r="G160" s="91" t="s">
        <v>288</v>
      </c>
      <c r="H160" s="125"/>
      <c r="I160" s="93">
        <v>334309.43</v>
      </c>
    </row>
    <row r="161" spans="1:9" x14ac:dyDescent="0.2">
      <c r="A161" s="95">
        <v>1424700000</v>
      </c>
      <c r="B161" s="132" t="s">
        <v>1097</v>
      </c>
      <c r="C161" s="89" t="s">
        <v>1057</v>
      </c>
      <c r="D161" s="115" t="s">
        <v>1102</v>
      </c>
      <c r="E161" s="90" t="s">
        <v>1036</v>
      </c>
      <c r="F161" s="138">
        <v>2420</v>
      </c>
      <c r="G161" s="91" t="s">
        <v>320</v>
      </c>
      <c r="H161" s="125"/>
      <c r="I161" s="93">
        <v>520000</v>
      </c>
    </row>
    <row r="162" spans="1:9" x14ac:dyDescent="0.2">
      <c r="A162" s="95">
        <v>1424700000</v>
      </c>
      <c r="B162" s="132" t="s">
        <v>1097</v>
      </c>
      <c r="C162" s="89" t="s">
        <v>1057</v>
      </c>
      <c r="D162" s="115" t="s">
        <v>1102</v>
      </c>
      <c r="E162" s="90" t="s">
        <v>1036</v>
      </c>
      <c r="F162" s="138">
        <v>2490</v>
      </c>
      <c r="G162" s="91" t="s">
        <v>1142</v>
      </c>
      <c r="H162" s="125"/>
      <c r="I162" s="93">
        <v>1100000</v>
      </c>
    </row>
    <row r="163" spans="1:9" x14ac:dyDescent="0.2">
      <c r="A163" s="95">
        <v>1424700000</v>
      </c>
      <c r="B163" s="132" t="s">
        <v>1097</v>
      </c>
      <c r="C163" s="89" t="s">
        <v>1057</v>
      </c>
      <c r="D163" s="115" t="s">
        <v>1102</v>
      </c>
      <c r="E163" s="90" t="s">
        <v>1036</v>
      </c>
      <c r="F163" s="138">
        <v>2610</v>
      </c>
      <c r="G163" s="97" t="s">
        <v>1111</v>
      </c>
      <c r="H163" s="125"/>
      <c r="I163" s="93">
        <v>572000</v>
      </c>
    </row>
    <row r="164" spans="1:9" x14ac:dyDescent="0.2">
      <c r="A164" s="95">
        <v>1424700000</v>
      </c>
      <c r="B164" s="132" t="s">
        <v>1097</v>
      </c>
      <c r="C164" s="89" t="s">
        <v>1057</v>
      </c>
      <c r="D164" s="115" t="s">
        <v>1102</v>
      </c>
      <c r="E164" s="90" t="s">
        <v>1036</v>
      </c>
      <c r="F164" s="138">
        <v>2720</v>
      </c>
      <c r="G164" s="99" t="s">
        <v>340</v>
      </c>
      <c r="H164" s="125"/>
      <c r="I164" s="93">
        <v>20800</v>
      </c>
    </row>
    <row r="165" spans="1:9" x14ac:dyDescent="0.2">
      <c r="A165" s="95">
        <v>1424700000</v>
      </c>
      <c r="B165" s="132" t="s">
        <v>1097</v>
      </c>
      <c r="C165" s="89" t="s">
        <v>1057</v>
      </c>
      <c r="D165" s="115" t="s">
        <v>1102</v>
      </c>
      <c r="E165" s="90" t="s">
        <v>1036</v>
      </c>
      <c r="F165" s="138">
        <v>2910</v>
      </c>
      <c r="G165" s="91" t="s">
        <v>349</v>
      </c>
      <c r="H165" s="125"/>
      <c r="I165" s="93">
        <v>52000</v>
      </c>
    </row>
    <row r="166" spans="1:9" x14ac:dyDescent="0.2">
      <c r="A166" s="95">
        <v>1424700000</v>
      </c>
      <c r="B166" s="132" t="s">
        <v>1097</v>
      </c>
      <c r="C166" s="89" t="s">
        <v>1057</v>
      </c>
      <c r="D166" s="115" t="s">
        <v>1102</v>
      </c>
      <c r="E166" s="90" t="s">
        <v>1036</v>
      </c>
      <c r="F166" s="138">
        <v>3260</v>
      </c>
      <c r="G166" s="91" t="s">
        <v>1151</v>
      </c>
      <c r="H166" s="116"/>
      <c r="I166" s="93">
        <v>156000</v>
      </c>
    </row>
    <row r="167" spans="1:9" x14ac:dyDescent="0.2">
      <c r="A167" s="95">
        <v>1424700000</v>
      </c>
      <c r="B167" s="132" t="s">
        <v>1097</v>
      </c>
      <c r="C167" s="89" t="s">
        <v>1057</v>
      </c>
      <c r="D167" s="115" t="s">
        <v>1102</v>
      </c>
      <c r="E167" s="90" t="s">
        <v>1036</v>
      </c>
      <c r="F167" s="138">
        <v>3550</v>
      </c>
      <c r="G167" s="102" t="s">
        <v>1117</v>
      </c>
      <c r="H167" s="125"/>
      <c r="I167" s="93">
        <v>520000</v>
      </c>
    </row>
    <row r="168" spans="1:9" x14ac:dyDescent="0.2">
      <c r="A168" s="95">
        <v>1424700000</v>
      </c>
      <c r="B168" s="132" t="s">
        <v>1097</v>
      </c>
      <c r="C168" s="89" t="s">
        <v>1057</v>
      </c>
      <c r="D168" s="115" t="s">
        <v>1102</v>
      </c>
      <c r="E168" s="90" t="s">
        <v>1036</v>
      </c>
      <c r="F168" s="138">
        <v>3570</v>
      </c>
      <c r="G168" s="116" t="s">
        <v>1152</v>
      </c>
      <c r="H168" s="135"/>
      <c r="I168" s="93">
        <v>72800</v>
      </c>
    </row>
    <row r="169" spans="1:9" x14ac:dyDescent="0.2">
      <c r="A169" s="95">
        <v>1424700000</v>
      </c>
      <c r="B169" s="132" t="s">
        <v>1097</v>
      </c>
      <c r="C169" s="89" t="s">
        <v>1057</v>
      </c>
      <c r="D169" s="115" t="s">
        <v>1102</v>
      </c>
      <c r="E169" s="90" t="s">
        <v>1036</v>
      </c>
      <c r="F169" s="101">
        <v>3980</v>
      </c>
      <c r="G169" s="102" t="s">
        <v>1141</v>
      </c>
      <c r="H169" s="125"/>
      <c r="I169" s="93">
        <v>143648.04</v>
      </c>
    </row>
    <row r="170" spans="1:9" x14ac:dyDescent="0.2">
      <c r="A170" s="95">
        <v>1424700000</v>
      </c>
      <c r="B170" s="132" t="s">
        <v>1097</v>
      </c>
      <c r="C170" s="89" t="s">
        <v>1057</v>
      </c>
      <c r="D170" s="115" t="s">
        <v>1102</v>
      </c>
      <c r="E170" s="90" t="s">
        <v>1041</v>
      </c>
      <c r="F170" s="138">
        <v>5410</v>
      </c>
      <c r="G170" s="91" t="s">
        <v>1123</v>
      </c>
      <c r="H170" s="125"/>
      <c r="I170" s="93">
        <v>816000</v>
      </c>
    </row>
    <row r="171" spans="1:9" x14ac:dyDescent="0.2">
      <c r="A171" s="95">
        <v>1424700000</v>
      </c>
      <c r="B171" s="132" t="s">
        <v>1097</v>
      </c>
      <c r="C171" s="89" t="s">
        <v>1057</v>
      </c>
      <c r="D171" s="115" t="s">
        <v>1102</v>
      </c>
      <c r="E171" s="90" t="s">
        <v>1041</v>
      </c>
      <c r="F171" s="138">
        <v>5420</v>
      </c>
      <c r="G171" s="91" t="s">
        <v>1168</v>
      </c>
      <c r="H171" s="125"/>
      <c r="I171" s="93">
        <v>83200</v>
      </c>
    </row>
    <row r="172" spans="1:9" x14ac:dyDescent="0.2">
      <c r="A172" s="95">
        <v>1424700000</v>
      </c>
      <c r="B172" s="132" t="s">
        <v>1097</v>
      </c>
      <c r="C172" s="89" t="s">
        <v>1057</v>
      </c>
      <c r="D172" s="115" t="s">
        <v>1102</v>
      </c>
      <c r="E172" s="90" t="s">
        <v>1041</v>
      </c>
      <c r="F172" s="138">
        <v>5620</v>
      </c>
      <c r="G172" s="111" t="s">
        <v>556</v>
      </c>
      <c r="H172" s="125"/>
      <c r="I172" s="93">
        <v>400000</v>
      </c>
    </row>
    <row r="173" spans="1:9" x14ac:dyDescent="0.2">
      <c r="A173" s="117"/>
      <c r="B173" s="118"/>
      <c r="C173" s="119"/>
      <c r="D173" s="120"/>
      <c r="E173" s="106"/>
      <c r="F173" s="121"/>
      <c r="G173" s="123"/>
      <c r="I173" s="124"/>
    </row>
    <row r="174" spans="1:9" ht="15" x14ac:dyDescent="0.25">
      <c r="A174" s="110"/>
      <c r="B174" s="110"/>
      <c r="C174" s="110"/>
      <c r="D174" s="110"/>
      <c r="E174" s="110"/>
      <c r="F174" s="110"/>
      <c r="G174" s="87" t="s">
        <v>1131</v>
      </c>
      <c r="H174" s="85"/>
      <c r="I174" s="190">
        <f t="shared" ref="I174" si="0">SUM(I175:I190)</f>
        <v>3873755.7699999996</v>
      </c>
    </row>
    <row r="175" spans="1:9" x14ac:dyDescent="0.2">
      <c r="A175" s="95">
        <v>1424700000</v>
      </c>
      <c r="B175" s="132" t="s">
        <v>1098</v>
      </c>
      <c r="C175" s="89" t="s">
        <v>1058</v>
      </c>
      <c r="D175" s="115" t="s">
        <v>1101</v>
      </c>
      <c r="E175" s="90" t="s">
        <v>1036</v>
      </c>
      <c r="F175" s="138">
        <v>1130</v>
      </c>
      <c r="G175" s="91" t="s">
        <v>1103</v>
      </c>
      <c r="H175" s="95"/>
      <c r="I175" s="93">
        <v>1155422.6299999999</v>
      </c>
    </row>
    <row r="176" spans="1:9" x14ac:dyDescent="0.2">
      <c r="A176" s="95">
        <v>1424700000</v>
      </c>
      <c r="B176" s="132" t="s">
        <v>1098</v>
      </c>
      <c r="C176" s="89" t="s">
        <v>1058</v>
      </c>
      <c r="D176" s="115" t="s">
        <v>1101</v>
      </c>
      <c r="E176" s="90" t="s">
        <v>1036</v>
      </c>
      <c r="F176" s="138">
        <v>1321</v>
      </c>
      <c r="G176" s="91" t="s">
        <v>1038</v>
      </c>
      <c r="H176" s="95"/>
      <c r="I176" s="93">
        <v>72908.56</v>
      </c>
    </row>
    <row r="177" spans="1:9" x14ac:dyDescent="0.2">
      <c r="A177" s="95">
        <v>1424700000</v>
      </c>
      <c r="B177" s="132" t="s">
        <v>1098</v>
      </c>
      <c r="C177" s="89" t="s">
        <v>1058</v>
      </c>
      <c r="D177" s="115" t="s">
        <v>1101</v>
      </c>
      <c r="E177" s="90" t="s">
        <v>1036</v>
      </c>
      <c r="F177" s="138">
        <v>1323</v>
      </c>
      <c r="G177" s="91" t="s">
        <v>1043</v>
      </c>
      <c r="H177" s="95"/>
      <c r="I177" s="93">
        <v>158259.73000000001</v>
      </c>
    </row>
    <row r="178" spans="1:9" x14ac:dyDescent="0.2">
      <c r="A178" s="95">
        <v>1424700000</v>
      </c>
      <c r="B178" s="132" t="s">
        <v>1098</v>
      </c>
      <c r="C178" s="89" t="s">
        <v>1058</v>
      </c>
      <c r="D178" s="115" t="s">
        <v>1101</v>
      </c>
      <c r="E178" s="90" t="s">
        <v>1036</v>
      </c>
      <c r="F178" s="138">
        <v>1330</v>
      </c>
      <c r="G178" s="91" t="s">
        <v>1044</v>
      </c>
      <c r="H178" s="95"/>
      <c r="I178" s="93">
        <v>94419.87</v>
      </c>
    </row>
    <row r="179" spans="1:9" x14ac:dyDescent="0.2">
      <c r="A179" s="95">
        <v>1424700000</v>
      </c>
      <c r="B179" s="132" t="s">
        <v>1098</v>
      </c>
      <c r="C179" s="89" t="s">
        <v>1058</v>
      </c>
      <c r="D179" s="115" t="s">
        <v>1101</v>
      </c>
      <c r="E179" s="90" t="s">
        <v>1036</v>
      </c>
      <c r="F179" s="138">
        <v>1413</v>
      </c>
      <c r="G179" s="91" t="s">
        <v>1039</v>
      </c>
      <c r="H179" s="95"/>
      <c r="I179" s="93">
        <v>151472.13</v>
      </c>
    </row>
    <row r="180" spans="1:9" x14ac:dyDescent="0.2">
      <c r="A180" s="95">
        <v>1424700000</v>
      </c>
      <c r="B180" s="132" t="s">
        <v>1098</v>
      </c>
      <c r="C180" s="89" t="s">
        <v>1058</v>
      </c>
      <c r="D180" s="115" t="s">
        <v>1101</v>
      </c>
      <c r="E180" s="90" t="s">
        <v>1036</v>
      </c>
      <c r="F180" s="138">
        <v>1421</v>
      </c>
      <c r="G180" s="91" t="s">
        <v>1045</v>
      </c>
      <c r="H180" s="95"/>
      <c r="I180" s="93">
        <v>58831.66</v>
      </c>
    </row>
    <row r="181" spans="1:9" x14ac:dyDescent="0.2">
      <c r="A181" s="95">
        <v>1424700000</v>
      </c>
      <c r="B181" s="132" t="s">
        <v>1098</v>
      </c>
      <c r="C181" s="89" t="s">
        <v>1058</v>
      </c>
      <c r="D181" s="115" t="s">
        <v>1101</v>
      </c>
      <c r="E181" s="90" t="s">
        <v>1036</v>
      </c>
      <c r="F181" s="138">
        <v>1430</v>
      </c>
      <c r="G181" s="91" t="s">
        <v>1105</v>
      </c>
      <c r="H181" s="95"/>
      <c r="I181" s="93">
        <v>83912.15</v>
      </c>
    </row>
    <row r="182" spans="1:9" x14ac:dyDescent="0.2">
      <c r="A182" s="95">
        <v>1424700000</v>
      </c>
      <c r="B182" s="132" t="s">
        <v>1098</v>
      </c>
      <c r="C182" s="89" t="s">
        <v>1058</v>
      </c>
      <c r="D182" s="115" t="s">
        <v>1101</v>
      </c>
      <c r="E182" s="90" t="s">
        <v>1036</v>
      </c>
      <c r="F182" s="138">
        <v>1540</v>
      </c>
      <c r="G182" s="91" t="s">
        <v>288</v>
      </c>
      <c r="H182" s="95"/>
      <c r="I182" s="93">
        <v>126309.43</v>
      </c>
    </row>
    <row r="183" spans="1:9" x14ac:dyDescent="0.2">
      <c r="A183" s="95">
        <v>1424700000</v>
      </c>
      <c r="B183" s="132" t="s">
        <v>1098</v>
      </c>
      <c r="C183" s="89" t="s">
        <v>1058</v>
      </c>
      <c r="D183" s="115" t="s">
        <v>1101</v>
      </c>
      <c r="E183" s="90" t="s">
        <v>1036</v>
      </c>
      <c r="F183" s="138">
        <v>2420</v>
      </c>
      <c r="G183" s="91" t="s">
        <v>320</v>
      </c>
      <c r="H183" s="125"/>
      <c r="I183" s="93">
        <v>416000</v>
      </c>
    </row>
    <row r="184" spans="1:9" x14ac:dyDescent="0.2">
      <c r="A184" s="95">
        <v>1424700000</v>
      </c>
      <c r="B184" s="132" t="s">
        <v>1098</v>
      </c>
      <c r="C184" s="89" t="s">
        <v>1058</v>
      </c>
      <c r="D184" s="115" t="s">
        <v>1101</v>
      </c>
      <c r="E184" s="90" t="s">
        <v>1036</v>
      </c>
      <c r="F184" s="138">
        <v>2490</v>
      </c>
      <c r="G184" s="91" t="s">
        <v>1146</v>
      </c>
      <c r="H184" s="125"/>
      <c r="I184" s="93">
        <v>312000</v>
      </c>
    </row>
    <row r="185" spans="1:9" x14ac:dyDescent="0.2">
      <c r="A185" s="95">
        <v>1424700000</v>
      </c>
      <c r="B185" s="132" t="s">
        <v>1098</v>
      </c>
      <c r="C185" s="89" t="s">
        <v>1058</v>
      </c>
      <c r="D185" s="115" t="s">
        <v>1101</v>
      </c>
      <c r="E185" s="90" t="s">
        <v>1036</v>
      </c>
      <c r="F185" s="138">
        <v>2610</v>
      </c>
      <c r="G185" s="91" t="s">
        <v>1111</v>
      </c>
      <c r="H185" s="125"/>
      <c r="I185" s="93">
        <v>312000</v>
      </c>
    </row>
    <row r="186" spans="1:9" x14ac:dyDescent="0.2">
      <c r="A186" s="95">
        <v>1424700000</v>
      </c>
      <c r="B186" s="132" t="s">
        <v>1098</v>
      </c>
      <c r="C186" s="89" t="s">
        <v>1058</v>
      </c>
      <c r="D186" s="115" t="s">
        <v>1101</v>
      </c>
      <c r="E186" s="90" t="s">
        <v>1036</v>
      </c>
      <c r="F186" s="138">
        <v>2720</v>
      </c>
      <c r="G186" s="99" t="s">
        <v>340</v>
      </c>
      <c r="H186" s="125"/>
      <c r="I186" s="93">
        <v>20800</v>
      </c>
    </row>
    <row r="187" spans="1:9" x14ac:dyDescent="0.2">
      <c r="A187" s="95">
        <v>1424700000</v>
      </c>
      <c r="B187" s="132" t="s">
        <v>1098</v>
      </c>
      <c r="C187" s="89" t="s">
        <v>1058</v>
      </c>
      <c r="D187" s="115" t="s">
        <v>1101</v>
      </c>
      <c r="E187" s="90" t="s">
        <v>1036</v>
      </c>
      <c r="F187" s="138">
        <v>2910</v>
      </c>
      <c r="G187" s="91" t="s">
        <v>349</v>
      </c>
      <c r="H187" s="125"/>
      <c r="I187" s="93">
        <v>10400</v>
      </c>
    </row>
    <row r="188" spans="1:9" x14ac:dyDescent="0.2">
      <c r="A188" s="95">
        <v>1424700000</v>
      </c>
      <c r="B188" s="132" t="s">
        <v>1098</v>
      </c>
      <c r="C188" s="89" t="s">
        <v>1058</v>
      </c>
      <c r="D188" s="115" t="s">
        <v>1101</v>
      </c>
      <c r="E188" s="90" t="s">
        <v>1036</v>
      </c>
      <c r="F188" s="138">
        <v>3260</v>
      </c>
      <c r="G188" s="91" t="s">
        <v>1113</v>
      </c>
      <c r="H188" s="125"/>
      <c r="I188" s="93">
        <v>312000</v>
      </c>
    </row>
    <row r="189" spans="1:9" x14ac:dyDescent="0.2">
      <c r="A189" s="95">
        <v>1424700000</v>
      </c>
      <c r="B189" s="132" t="s">
        <v>1098</v>
      </c>
      <c r="C189" s="89" t="s">
        <v>1058</v>
      </c>
      <c r="D189" s="115" t="s">
        <v>1101</v>
      </c>
      <c r="E189" s="90" t="s">
        <v>1036</v>
      </c>
      <c r="F189" s="138">
        <v>3550</v>
      </c>
      <c r="G189" s="102" t="s">
        <v>1117</v>
      </c>
      <c r="H189" s="125"/>
      <c r="I189" s="93">
        <v>540800</v>
      </c>
    </row>
    <row r="190" spans="1:9" x14ac:dyDescent="0.2">
      <c r="A190" s="95">
        <v>1424700000</v>
      </c>
      <c r="B190" s="132" t="s">
        <v>1098</v>
      </c>
      <c r="C190" s="89" t="s">
        <v>1058</v>
      </c>
      <c r="D190" s="115" t="s">
        <v>1101</v>
      </c>
      <c r="E190" s="90" t="s">
        <v>1036</v>
      </c>
      <c r="F190" s="101">
        <v>3980</v>
      </c>
      <c r="G190" s="102" t="s">
        <v>1141</v>
      </c>
      <c r="H190" s="95"/>
      <c r="I190" s="93">
        <v>48219.61</v>
      </c>
    </row>
    <row r="191" spans="1:9" x14ac:dyDescent="0.2">
      <c r="G191" s="122"/>
      <c r="I191" s="98"/>
    </row>
    <row r="192" spans="1:9" ht="15" x14ac:dyDescent="0.25">
      <c r="A192" s="110"/>
      <c r="B192" s="110"/>
      <c r="C192" s="110"/>
      <c r="D192" s="110"/>
      <c r="E192" s="110"/>
      <c r="F192" s="110"/>
      <c r="G192" s="87" t="s">
        <v>1132</v>
      </c>
      <c r="H192" s="85"/>
      <c r="I192" s="190">
        <f>SUM(I193:I216)</f>
        <v>21426716.158399999</v>
      </c>
    </row>
    <row r="193" spans="1:9" x14ac:dyDescent="0.2">
      <c r="A193" s="95">
        <v>1424700000</v>
      </c>
      <c r="B193" s="132" t="s">
        <v>1099</v>
      </c>
      <c r="C193" s="89" t="s">
        <v>1059</v>
      </c>
      <c r="D193" s="115" t="s">
        <v>1101</v>
      </c>
      <c r="E193" s="90" t="s">
        <v>1036</v>
      </c>
      <c r="F193" s="138">
        <v>1130</v>
      </c>
      <c r="G193" s="91" t="s">
        <v>1103</v>
      </c>
      <c r="H193" s="95"/>
      <c r="I193" s="93">
        <v>1494112.24</v>
      </c>
    </row>
    <row r="194" spans="1:9" x14ac:dyDescent="0.2">
      <c r="A194" s="95">
        <v>1424700000</v>
      </c>
      <c r="B194" s="132" t="s">
        <v>1099</v>
      </c>
      <c r="C194" s="89" t="s">
        <v>1059</v>
      </c>
      <c r="D194" s="115" t="s">
        <v>1101</v>
      </c>
      <c r="E194" s="90" t="s">
        <v>1036</v>
      </c>
      <c r="F194" s="138">
        <v>1321</v>
      </c>
      <c r="G194" s="91" t="s">
        <v>1038</v>
      </c>
      <c r="H194" s="95"/>
      <c r="I194" s="93">
        <v>113043.3</v>
      </c>
    </row>
    <row r="195" spans="1:9" x14ac:dyDescent="0.2">
      <c r="A195" s="95">
        <v>1424700000</v>
      </c>
      <c r="B195" s="132" t="s">
        <v>1099</v>
      </c>
      <c r="C195" s="89" t="s">
        <v>1059</v>
      </c>
      <c r="D195" s="115" t="s">
        <v>1101</v>
      </c>
      <c r="E195" s="90" t="s">
        <v>1036</v>
      </c>
      <c r="F195" s="138">
        <v>1323</v>
      </c>
      <c r="G195" s="91" t="s">
        <v>1043</v>
      </c>
      <c r="H195" s="95"/>
      <c r="I195" s="93">
        <v>204650.48</v>
      </c>
    </row>
    <row r="196" spans="1:9" x14ac:dyDescent="0.2">
      <c r="A196" s="95">
        <v>1424700000</v>
      </c>
      <c r="B196" s="132" t="s">
        <v>1099</v>
      </c>
      <c r="C196" s="89" t="s">
        <v>1059</v>
      </c>
      <c r="D196" s="115" t="s">
        <v>1101</v>
      </c>
      <c r="E196" s="90" t="s">
        <v>1036</v>
      </c>
      <c r="F196" s="138">
        <v>1330</v>
      </c>
      <c r="G196" s="91" t="s">
        <v>1060</v>
      </c>
      <c r="H196" s="95"/>
      <c r="I196" s="93">
        <v>179038.31</v>
      </c>
    </row>
    <row r="197" spans="1:9" x14ac:dyDescent="0.2">
      <c r="A197" s="95">
        <v>1424700000</v>
      </c>
      <c r="B197" s="132" t="s">
        <v>1099</v>
      </c>
      <c r="C197" s="89" t="s">
        <v>1059</v>
      </c>
      <c r="D197" s="115" t="s">
        <v>1101</v>
      </c>
      <c r="E197" s="90" t="s">
        <v>1036</v>
      </c>
      <c r="F197" s="138">
        <v>1413</v>
      </c>
      <c r="G197" s="91" t="s">
        <v>1039</v>
      </c>
      <c r="H197" s="95"/>
      <c r="I197" s="93">
        <v>193116.27</v>
      </c>
    </row>
    <row r="198" spans="1:9" x14ac:dyDescent="0.2">
      <c r="A198" s="95">
        <v>1424700000</v>
      </c>
      <c r="B198" s="132" t="s">
        <v>1099</v>
      </c>
      <c r="C198" s="89" t="s">
        <v>1059</v>
      </c>
      <c r="D198" s="115" t="s">
        <v>1101</v>
      </c>
      <c r="E198" s="90" t="s">
        <v>1036</v>
      </c>
      <c r="F198" s="138">
        <v>1421</v>
      </c>
      <c r="G198" s="91" t="s">
        <v>1045</v>
      </c>
      <c r="H198" s="95"/>
      <c r="I198" s="93">
        <v>78512.62</v>
      </c>
    </row>
    <row r="199" spans="1:9" x14ac:dyDescent="0.2">
      <c r="A199" s="95">
        <v>1424700000</v>
      </c>
      <c r="B199" s="132" t="s">
        <v>1099</v>
      </c>
      <c r="C199" s="89" t="s">
        <v>1059</v>
      </c>
      <c r="D199" s="115" t="s">
        <v>1101</v>
      </c>
      <c r="E199" s="90" t="s">
        <v>1036</v>
      </c>
      <c r="F199" s="138">
        <v>1430</v>
      </c>
      <c r="G199" s="91" t="s">
        <v>1105</v>
      </c>
      <c r="H199" s="95"/>
      <c r="I199" s="93">
        <v>112350.76</v>
      </c>
    </row>
    <row r="200" spans="1:9" x14ac:dyDescent="0.2">
      <c r="A200" s="95">
        <v>1424700000</v>
      </c>
      <c r="B200" s="132" t="s">
        <v>1099</v>
      </c>
      <c r="C200" s="89" t="s">
        <v>1059</v>
      </c>
      <c r="D200" s="115" t="s">
        <v>1101</v>
      </c>
      <c r="E200" s="90" t="s">
        <v>1036</v>
      </c>
      <c r="F200" s="138">
        <v>1540</v>
      </c>
      <c r="G200" s="91" t="s">
        <v>288</v>
      </c>
      <c r="H200" s="95"/>
      <c r="I200" s="93">
        <v>142221.43</v>
      </c>
    </row>
    <row r="201" spans="1:9" x14ac:dyDescent="0.2">
      <c r="A201" s="95">
        <v>1424700000</v>
      </c>
      <c r="B201" s="132" t="s">
        <v>1099</v>
      </c>
      <c r="C201" s="89" t="s">
        <v>1059</v>
      </c>
      <c r="D201" s="115" t="s">
        <v>1101</v>
      </c>
      <c r="E201" s="90" t="s">
        <v>1036</v>
      </c>
      <c r="F201" s="138">
        <v>2160</v>
      </c>
      <c r="G201" s="91" t="s">
        <v>1061</v>
      </c>
      <c r="H201" s="95"/>
      <c r="I201" s="93">
        <v>7280</v>
      </c>
    </row>
    <row r="202" spans="1:9" x14ac:dyDescent="0.2">
      <c r="A202" s="95">
        <v>1424700000</v>
      </c>
      <c r="B202" s="132" t="s">
        <v>1099</v>
      </c>
      <c r="C202" s="89" t="s">
        <v>1059</v>
      </c>
      <c r="D202" s="115" t="s">
        <v>1101</v>
      </c>
      <c r="E202" s="90" t="s">
        <v>1036</v>
      </c>
      <c r="F202" s="138">
        <v>2420</v>
      </c>
      <c r="G202" s="91" t="s">
        <v>320</v>
      </c>
      <c r="H202" s="95"/>
      <c r="I202" s="93">
        <v>31200</v>
      </c>
    </row>
    <row r="203" spans="1:9" x14ac:dyDescent="0.2">
      <c r="A203" s="95">
        <v>1424700000</v>
      </c>
      <c r="B203" s="132" t="s">
        <v>1099</v>
      </c>
      <c r="C203" s="89" t="s">
        <v>1059</v>
      </c>
      <c r="D203" s="115" t="s">
        <v>1101</v>
      </c>
      <c r="E203" s="90" t="s">
        <v>1036</v>
      </c>
      <c r="F203" s="138">
        <v>2460</v>
      </c>
      <c r="G203" s="91" t="s">
        <v>1109</v>
      </c>
      <c r="H203" s="162"/>
      <c r="I203" s="93">
        <v>520000</v>
      </c>
    </row>
    <row r="204" spans="1:9" x14ac:dyDescent="0.2">
      <c r="A204" s="95">
        <v>1424700000</v>
      </c>
      <c r="B204" s="132" t="s">
        <v>1099</v>
      </c>
      <c r="C204" s="89" t="s">
        <v>1059</v>
      </c>
      <c r="D204" s="115" t="s">
        <v>1101</v>
      </c>
      <c r="E204" s="90" t="s">
        <v>1036</v>
      </c>
      <c r="F204" s="138">
        <v>2490</v>
      </c>
      <c r="G204" s="91" t="s">
        <v>1146</v>
      </c>
      <c r="H204" s="95"/>
      <c r="I204" s="93">
        <v>312000</v>
      </c>
    </row>
    <row r="205" spans="1:9" x14ac:dyDescent="0.2">
      <c r="A205" s="95">
        <v>1424700000</v>
      </c>
      <c r="B205" s="132" t="s">
        <v>1099</v>
      </c>
      <c r="C205" s="89" t="s">
        <v>1059</v>
      </c>
      <c r="D205" s="115" t="s">
        <v>1101</v>
      </c>
      <c r="E205" s="90" t="s">
        <v>1036</v>
      </c>
      <c r="F205" s="138">
        <v>2590</v>
      </c>
      <c r="G205" s="91" t="s">
        <v>335</v>
      </c>
      <c r="H205" s="125"/>
      <c r="I205" s="93">
        <v>364000</v>
      </c>
    </row>
    <row r="206" spans="1:9" x14ac:dyDescent="0.2">
      <c r="A206" s="95">
        <v>1424700000</v>
      </c>
      <c r="B206" s="132" t="s">
        <v>1099</v>
      </c>
      <c r="C206" s="89" t="s">
        <v>1059</v>
      </c>
      <c r="D206" s="115" t="s">
        <v>1101</v>
      </c>
      <c r="E206" s="90" t="s">
        <v>1036</v>
      </c>
      <c r="F206" s="138">
        <v>2610</v>
      </c>
      <c r="G206" s="97" t="s">
        <v>1111</v>
      </c>
      <c r="H206" s="125"/>
      <c r="I206" s="93">
        <v>228800</v>
      </c>
    </row>
    <row r="207" spans="1:9" x14ac:dyDescent="0.2">
      <c r="A207" s="95">
        <v>1424700000</v>
      </c>
      <c r="B207" s="132" t="s">
        <v>1099</v>
      </c>
      <c r="C207" s="89" t="s">
        <v>1059</v>
      </c>
      <c r="D207" s="115" t="s">
        <v>1101</v>
      </c>
      <c r="E207" s="90" t="s">
        <v>1036</v>
      </c>
      <c r="F207" s="138">
        <v>2720</v>
      </c>
      <c r="G207" s="99" t="s">
        <v>340</v>
      </c>
      <c r="H207" s="125"/>
      <c r="I207" s="93">
        <v>20800</v>
      </c>
    </row>
    <row r="208" spans="1:9" x14ac:dyDescent="0.2">
      <c r="A208" s="95">
        <v>1424700000</v>
      </c>
      <c r="B208" s="132" t="s">
        <v>1099</v>
      </c>
      <c r="C208" s="89" t="s">
        <v>1059</v>
      </c>
      <c r="D208" s="115" t="s">
        <v>1101</v>
      </c>
      <c r="E208" s="90" t="s">
        <v>1036</v>
      </c>
      <c r="F208" s="138">
        <v>2910</v>
      </c>
      <c r="G208" s="91" t="s">
        <v>349</v>
      </c>
      <c r="H208" s="125"/>
      <c r="I208" s="93">
        <v>15600</v>
      </c>
    </row>
    <row r="209" spans="1:9" x14ac:dyDescent="0.2">
      <c r="A209" s="95">
        <v>1424700000</v>
      </c>
      <c r="B209" s="132" t="s">
        <v>1099</v>
      </c>
      <c r="C209" s="89" t="s">
        <v>1059</v>
      </c>
      <c r="D209" s="115" t="s">
        <v>1101</v>
      </c>
      <c r="E209" s="90" t="s">
        <v>1036</v>
      </c>
      <c r="F209" s="138">
        <v>3110</v>
      </c>
      <c r="G209" s="111" t="s">
        <v>1112</v>
      </c>
      <c r="H209" s="125"/>
      <c r="I209" s="93">
        <v>10212384.949999999</v>
      </c>
    </row>
    <row r="210" spans="1:9" x14ac:dyDescent="0.2">
      <c r="A210" s="95">
        <v>1424700000</v>
      </c>
      <c r="B210" s="132" t="s">
        <v>1099</v>
      </c>
      <c r="C210" s="89" t="s">
        <v>1059</v>
      </c>
      <c r="D210" s="115" t="s">
        <v>1101</v>
      </c>
      <c r="E210" s="90" t="s">
        <v>1036</v>
      </c>
      <c r="F210" s="138">
        <v>3350</v>
      </c>
      <c r="G210" s="91" t="s">
        <v>1115</v>
      </c>
      <c r="H210" s="116"/>
      <c r="I210" s="93">
        <v>520000</v>
      </c>
    </row>
    <row r="211" spans="1:9" x14ac:dyDescent="0.2">
      <c r="A211" s="95">
        <v>1424700000</v>
      </c>
      <c r="B211" s="132" t="s">
        <v>1099</v>
      </c>
      <c r="C211" s="89" t="s">
        <v>1059</v>
      </c>
      <c r="D211" s="115" t="s">
        <v>1101</v>
      </c>
      <c r="E211" s="90" t="s">
        <v>1036</v>
      </c>
      <c r="F211" s="138">
        <v>3510</v>
      </c>
      <c r="G211" s="91" t="s">
        <v>1116</v>
      </c>
      <c r="H211" s="91"/>
      <c r="I211" s="93">
        <v>312000</v>
      </c>
    </row>
    <row r="212" spans="1:9" x14ac:dyDescent="0.2">
      <c r="A212" s="95">
        <v>1424700000</v>
      </c>
      <c r="B212" s="132" t="s">
        <v>1099</v>
      </c>
      <c r="C212" s="89" t="s">
        <v>1059</v>
      </c>
      <c r="D212" s="115" t="s">
        <v>1101</v>
      </c>
      <c r="E212" s="90" t="s">
        <v>1036</v>
      </c>
      <c r="F212" s="138">
        <v>3550</v>
      </c>
      <c r="G212" s="102" t="s">
        <v>1117</v>
      </c>
      <c r="H212" s="91"/>
      <c r="I212" s="93">
        <v>67600</v>
      </c>
    </row>
    <row r="213" spans="1:9" x14ac:dyDescent="0.2">
      <c r="A213" s="95">
        <v>1424700000</v>
      </c>
      <c r="B213" s="132" t="s">
        <v>1099</v>
      </c>
      <c r="C213" s="89" t="s">
        <v>1059</v>
      </c>
      <c r="D213" s="115" t="s">
        <v>1101</v>
      </c>
      <c r="E213" s="90" t="s">
        <v>1036</v>
      </c>
      <c r="F213" s="138">
        <v>3570</v>
      </c>
      <c r="G213" s="116" t="s">
        <v>1152</v>
      </c>
      <c r="H213" s="116"/>
      <c r="I213" s="93">
        <v>1560000</v>
      </c>
    </row>
    <row r="214" spans="1:9" x14ac:dyDescent="0.2">
      <c r="A214" s="95">
        <v>1424700000</v>
      </c>
      <c r="B214" s="132" t="s">
        <v>1099</v>
      </c>
      <c r="C214" s="89" t="s">
        <v>1059</v>
      </c>
      <c r="D214" s="115" t="s">
        <v>1101</v>
      </c>
      <c r="E214" s="90" t="s">
        <v>1036</v>
      </c>
      <c r="F214" s="138">
        <v>3920</v>
      </c>
      <c r="G214" s="91" t="s">
        <v>434</v>
      </c>
      <c r="H214" s="91"/>
      <c r="I214" s="93">
        <v>3114013.8284</v>
      </c>
    </row>
    <row r="215" spans="1:9" x14ac:dyDescent="0.2">
      <c r="A215" s="95">
        <v>1424700000</v>
      </c>
      <c r="B215" s="132" t="s">
        <v>1099</v>
      </c>
      <c r="C215" s="89" t="s">
        <v>1059</v>
      </c>
      <c r="D215" s="115" t="s">
        <v>1101</v>
      </c>
      <c r="E215" s="88" t="s">
        <v>1036</v>
      </c>
      <c r="F215" s="138">
        <v>3980</v>
      </c>
      <c r="G215" s="102" t="s">
        <v>1141</v>
      </c>
      <c r="H215" s="91"/>
      <c r="I215" s="234">
        <v>63991.97</v>
      </c>
    </row>
    <row r="216" spans="1:9" x14ac:dyDescent="0.2">
      <c r="A216" s="95">
        <v>1424700000</v>
      </c>
      <c r="B216" s="132" t="s">
        <v>1099</v>
      </c>
      <c r="C216" s="89" t="s">
        <v>1059</v>
      </c>
      <c r="D216" s="115" t="s">
        <v>1101</v>
      </c>
      <c r="E216" s="90" t="s">
        <v>1041</v>
      </c>
      <c r="F216" s="138">
        <v>5620</v>
      </c>
      <c r="G216" s="111" t="s">
        <v>556</v>
      </c>
      <c r="H216" s="116"/>
      <c r="I216" s="93">
        <v>1560000</v>
      </c>
    </row>
    <row r="217" spans="1:9" x14ac:dyDescent="0.2">
      <c r="I217" s="98"/>
    </row>
    <row r="218" spans="1:9" ht="15" x14ac:dyDescent="0.25">
      <c r="A218" s="110"/>
      <c r="B218" s="110"/>
      <c r="C218" s="110"/>
      <c r="D218" s="110"/>
      <c r="E218" s="110"/>
      <c r="F218" s="110"/>
      <c r="G218" s="87" t="s">
        <v>1133</v>
      </c>
      <c r="H218" s="85"/>
      <c r="I218" s="190">
        <f>SUM(I219:I245)</f>
        <v>8154920.3395600002</v>
      </c>
    </row>
    <row r="219" spans="1:9" x14ac:dyDescent="0.2">
      <c r="A219" s="95">
        <v>1424700000</v>
      </c>
      <c r="B219" s="132" t="s">
        <v>1100</v>
      </c>
      <c r="C219" s="89" t="s">
        <v>1062</v>
      </c>
      <c r="D219" s="115" t="s">
        <v>1102</v>
      </c>
      <c r="E219" s="90" t="s">
        <v>1036</v>
      </c>
      <c r="F219" s="138">
        <v>1130</v>
      </c>
      <c r="G219" s="91" t="s">
        <v>1103</v>
      </c>
      <c r="H219" s="125"/>
      <c r="I219" s="233">
        <v>1337071.8799999999</v>
      </c>
    </row>
    <row r="220" spans="1:9" x14ac:dyDescent="0.2">
      <c r="A220" s="95">
        <v>1424700000</v>
      </c>
      <c r="B220" s="132" t="s">
        <v>1100</v>
      </c>
      <c r="C220" s="89" t="s">
        <v>1062</v>
      </c>
      <c r="D220" s="115" t="s">
        <v>1102</v>
      </c>
      <c r="E220" s="90" t="s">
        <v>1036</v>
      </c>
      <c r="F220" s="138">
        <v>1321</v>
      </c>
      <c r="G220" s="91" t="s">
        <v>1038</v>
      </c>
      <c r="H220" s="125"/>
      <c r="I220" s="233">
        <v>109884.28</v>
      </c>
    </row>
    <row r="221" spans="1:9" x14ac:dyDescent="0.2">
      <c r="A221" s="95">
        <v>1424700000</v>
      </c>
      <c r="B221" s="132" t="s">
        <v>1100</v>
      </c>
      <c r="C221" s="89" t="s">
        <v>1062</v>
      </c>
      <c r="D221" s="115" t="s">
        <v>1102</v>
      </c>
      <c r="E221" s="90" t="s">
        <v>1036</v>
      </c>
      <c r="F221" s="138">
        <v>1323</v>
      </c>
      <c r="G221" s="91" t="s">
        <v>1043</v>
      </c>
      <c r="H221" s="125"/>
      <c r="I221" s="233">
        <v>183140.46</v>
      </c>
    </row>
    <row r="222" spans="1:9" x14ac:dyDescent="0.2">
      <c r="A222" s="95">
        <v>1424700000</v>
      </c>
      <c r="B222" s="132" t="s">
        <v>1100</v>
      </c>
      <c r="C222" s="89" t="s">
        <v>1062</v>
      </c>
      <c r="D222" s="115" t="s">
        <v>1102</v>
      </c>
      <c r="E222" s="90" t="s">
        <v>1036</v>
      </c>
      <c r="F222" s="138">
        <v>1330</v>
      </c>
      <c r="G222" s="91" t="s">
        <v>1044</v>
      </c>
      <c r="H222" s="125"/>
      <c r="I222" s="233">
        <v>96447.74</v>
      </c>
    </row>
    <row r="223" spans="1:9" x14ac:dyDescent="0.2">
      <c r="A223" s="95">
        <v>1424700000</v>
      </c>
      <c r="B223" s="132" t="s">
        <v>1100</v>
      </c>
      <c r="C223" s="89" t="s">
        <v>1062</v>
      </c>
      <c r="D223" s="115" t="s">
        <v>1102</v>
      </c>
      <c r="E223" s="90" t="s">
        <v>1036</v>
      </c>
      <c r="F223" s="138">
        <v>1413</v>
      </c>
      <c r="G223" s="91" t="s">
        <v>1039</v>
      </c>
      <c r="H223" s="125"/>
      <c r="I223" s="233">
        <v>181278.99</v>
      </c>
    </row>
    <row r="224" spans="1:9" x14ac:dyDescent="0.2">
      <c r="A224" s="95">
        <v>1424700000</v>
      </c>
      <c r="B224" s="132" t="s">
        <v>1100</v>
      </c>
      <c r="C224" s="89" t="s">
        <v>1062</v>
      </c>
      <c r="D224" s="115" t="s">
        <v>1102</v>
      </c>
      <c r="E224" s="90" t="s">
        <v>1036</v>
      </c>
      <c r="F224" s="138">
        <v>1421</v>
      </c>
      <c r="G224" s="91" t="s">
        <v>1045</v>
      </c>
      <c r="H224" s="125"/>
      <c r="I224" s="233">
        <v>79175.740000000005</v>
      </c>
    </row>
    <row r="225" spans="1:9" x14ac:dyDescent="0.2">
      <c r="A225" s="95">
        <v>1424700000</v>
      </c>
      <c r="B225" s="132" t="s">
        <v>1100</v>
      </c>
      <c r="C225" s="89" t="s">
        <v>1062</v>
      </c>
      <c r="D225" s="115" t="s">
        <v>1102</v>
      </c>
      <c r="E225" s="90" t="s">
        <v>1036</v>
      </c>
      <c r="F225" s="138">
        <v>1430</v>
      </c>
      <c r="G225" s="91" t="s">
        <v>1105</v>
      </c>
      <c r="H225" s="125"/>
      <c r="I225" s="233">
        <v>114506.43</v>
      </c>
    </row>
    <row r="226" spans="1:9" x14ac:dyDescent="0.2">
      <c r="A226" s="95">
        <v>1424700000</v>
      </c>
      <c r="B226" s="132" t="s">
        <v>1100</v>
      </c>
      <c r="C226" s="89" t="s">
        <v>1062</v>
      </c>
      <c r="D226" s="115" t="s">
        <v>1102</v>
      </c>
      <c r="E226" s="90" t="s">
        <v>1036</v>
      </c>
      <c r="F226" s="138">
        <v>1540</v>
      </c>
      <c r="G226" s="91" t="s">
        <v>288</v>
      </c>
      <c r="H226" s="125"/>
      <c r="I226" s="233">
        <v>138649.43</v>
      </c>
    </row>
    <row r="227" spans="1:9" x14ac:dyDescent="0.2">
      <c r="A227" s="95">
        <v>1424700000</v>
      </c>
      <c r="B227" s="132" t="s">
        <v>1100</v>
      </c>
      <c r="C227" s="89" t="s">
        <v>1062</v>
      </c>
      <c r="D227" s="115" t="s">
        <v>1102</v>
      </c>
      <c r="E227" s="90" t="s">
        <v>1036</v>
      </c>
      <c r="F227" s="138">
        <v>2110</v>
      </c>
      <c r="G227" s="91" t="s">
        <v>1106</v>
      </c>
      <c r="H227" s="125"/>
      <c r="I227" s="233">
        <v>7000</v>
      </c>
    </row>
    <row r="228" spans="1:9" x14ac:dyDescent="0.2">
      <c r="A228" s="95">
        <v>1424700000</v>
      </c>
      <c r="B228" s="132" t="s">
        <v>1100</v>
      </c>
      <c r="C228" s="89" t="s">
        <v>1062</v>
      </c>
      <c r="D228" s="115" t="s">
        <v>1102</v>
      </c>
      <c r="E228" s="90" t="s">
        <v>1036</v>
      </c>
      <c r="F228" s="138">
        <v>2160</v>
      </c>
      <c r="G228" s="91" t="s">
        <v>301</v>
      </c>
      <c r="H228" s="125"/>
      <c r="I228" s="233">
        <v>40000</v>
      </c>
    </row>
    <row r="229" spans="1:9" x14ac:dyDescent="0.2">
      <c r="A229" s="95">
        <v>1424700000</v>
      </c>
      <c r="B229" s="132" t="s">
        <v>1100</v>
      </c>
      <c r="C229" s="89" t="s">
        <v>1062</v>
      </c>
      <c r="D229" s="115" t="s">
        <v>1102</v>
      </c>
      <c r="E229" s="90" t="s">
        <v>1036</v>
      </c>
      <c r="F229" s="138">
        <v>2460</v>
      </c>
      <c r="G229" s="91" t="s">
        <v>1109</v>
      </c>
      <c r="H229" s="125"/>
      <c r="I229" s="233">
        <v>60000</v>
      </c>
    </row>
    <row r="230" spans="1:9" x14ac:dyDescent="0.2">
      <c r="A230" s="95">
        <v>1424700000</v>
      </c>
      <c r="B230" s="132" t="s">
        <v>1100</v>
      </c>
      <c r="C230" s="89" t="s">
        <v>1062</v>
      </c>
      <c r="D230" s="115" t="s">
        <v>1102</v>
      </c>
      <c r="E230" s="90" t="s">
        <v>1036</v>
      </c>
      <c r="F230" s="138">
        <v>2490</v>
      </c>
      <c r="G230" s="91" t="s">
        <v>1142</v>
      </c>
      <c r="H230" s="125"/>
      <c r="I230" s="233">
        <v>220000</v>
      </c>
    </row>
    <row r="231" spans="1:9" x14ac:dyDescent="0.2">
      <c r="A231" s="95">
        <v>1424700000</v>
      </c>
      <c r="B231" s="132" t="s">
        <v>1100</v>
      </c>
      <c r="C231" s="89" t="s">
        <v>1062</v>
      </c>
      <c r="D231" s="115" t="s">
        <v>1102</v>
      </c>
      <c r="E231" s="90" t="s">
        <v>1036</v>
      </c>
      <c r="F231" s="138">
        <v>2550</v>
      </c>
      <c r="G231" s="91" t="s">
        <v>1110</v>
      </c>
      <c r="H231" s="125"/>
      <c r="I231" s="233">
        <v>160000</v>
      </c>
    </row>
    <row r="232" spans="1:9" x14ac:dyDescent="0.2">
      <c r="A232" s="95">
        <v>1424700000</v>
      </c>
      <c r="B232" s="132" t="s">
        <v>1100</v>
      </c>
      <c r="C232" s="89" t="s">
        <v>1062</v>
      </c>
      <c r="D232" s="115" t="s">
        <v>1102</v>
      </c>
      <c r="E232" s="90" t="s">
        <v>1036</v>
      </c>
      <c r="F232" s="138">
        <v>2590</v>
      </c>
      <c r="G232" s="91" t="s">
        <v>335</v>
      </c>
      <c r="H232" s="125"/>
      <c r="I232" s="233">
        <v>50000</v>
      </c>
    </row>
    <row r="233" spans="1:9" x14ac:dyDescent="0.2">
      <c r="A233" s="95">
        <v>1424700000</v>
      </c>
      <c r="B233" s="132" t="s">
        <v>1100</v>
      </c>
      <c r="C233" s="89" t="s">
        <v>1062</v>
      </c>
      <c r="D233" s="115" t="s">
        <v>1102</v>
      </c>
      <c r="E233" s="90" t="s">
        <v>1036</v>
      </c>
      <c r="F233" s="138">
        <v>2610</v>
      </c>
      <c r="G233" s="91" t="s">
        <v>1111</v>
      </c>
      <c r="H233" s="125"/>
      <c r="I233" s="233">
        <v>20000</v>
      </c>
    </row>
    <row r="234" spans="1:9" x14ac:dyDescent="0.2">
      <c r="A234" s="95">
        <v>1424700000</v>
      </c>
      <c r="B234" s="132" t="s">
        <v>1100</v>
      </c>
      <c r="C234" s="89" t="s">
        <v>1062</v>
      </c>
      <c r="D234" s="115" t="s">
        <v>1102</v>
      </c>
      <c r="E234" s="90" t="s">
        <v>1036</v>
      </c>
      <c r="F234" s="138">
        <v>2720</v>
      </c>
      <c r="G234" s="99" t="s">
        <v>340</v>
      </c>
      <c r="H234" s="125"/>
      <c r="I234" s="233">
        <v>20000</v>
      </c>
    </row>
    <row r="235" spans="1:9" x14ac:dyDescent="0.2">
      <c r="A235" s="95">
        <v>1424700000</v>
      </c>
      <c r="B235" s="132" t="s">
        <v>1100</v>
      </c>
      <c r="C235" s="89" t="s">
        <v>1062</v>
      </c>
      <c r="D235" s="115" t="s">
        <v>1102</v>
      </c>
      <c r="E235" s="90" t="s">
        <v>1036</v>
      </c>
      <c r="F235" s="138">
        <v>2910</v>
      </c>
      <c r="G235" s="91" t="s">
        <v>349</v>
      </c>
      <c r="H235" s="125"/>
      <c r="I235" s="233">
        <v>20000</v>
      </c>
    </row>
    <row r="236" spans="1:9" x14ac:dyDescent="0.2">
      <c r="A236" s="95">
        <v>1424700000</v>
      </c>
      <c r="B236" s="132" t="s">
        <v>1100</v>
      </c>
      <c r="C236" s="89" t="s">
        <v>1062</v>
      </c>
      <c r="D236" s="115" t="s">
        <v>1102</v>
      </c>
      <c r="E236" s="90" t="s">
        <v>1036</v>
      </c>
      <c r="F236" s="138">
        <v>2920</v>
      </c>
      <c r="G236" s="91" t="s">
        <v>350</v>
      </c>
      <c r="H236" s="125"/>
      <c r="I236" s="233">
        <v>5000</v>
      </c>
    </row>
    <row r="237" spans="1:9" x14ac:dyDescent="0.2">
      <c r="A237" s="95">
        <v>1424700000</v>
      </c>
      <c r="B237" s="132" t="s">
        <v>1100</v>
      </c>
      <c r="C237" s="89" t="s">
        <v>1062</v>
      </c>
      <c r="D237" s="115" t="s">
        <v>1102</v>
      </c>
      <c r="E237" s="90" t="s">
        <v>1036</v>
      </c>
      <c r="F237" s="138">
        <v>2940</v>
      </c>
      <c r="G237" s="112" t="s">
        <v>352</v>
      </c>
      <c r="H237" s="125"/>
      <c r="I237" s="233">
        <v>2000</v>
      </c>
    </row>
    <row r="238" spans="1:9" x14ac:dyDescent="0.2">
      <c r="A238" s="95">
        <v>1424700000</v>
      </c>
      <c r="B238" s="132" t="s">
        <v>1100</v>
      </c>
      <c r="C238" s="89" t="s">
        <v>1062</v>
      </c>
      <c r="D238" s="115" t="s">
        <v>1102</v>
      </c>
      <c r="E238" s="90" t="s">
        <v>1036</v>
      </c>
      <c r="F238" s="138">
        <v>3110</v>
      </c>
      <c r="G238" s="111" t="s">
        <v>1112</v>
      </c>
      <c r="H238" s="125"/>
      <c r="I238" s="233">
        <v>1200000</v>
      </c>
    </row>
    <row r="239" spans="1:9" x14ac:dyDescent="0.2">
      <c r="A239" s="95">
        <v>1424700000</v>
      </c>
      <c r="B239" s="132" t="s">
        <v>1100</v>
      </c>
      <c r="C239" s="89" t="s">
        <v>1062</v>
      </c>
      <c r="D239" s="115" t="s">
        <v>1102</v>
      </c>
      <c r="E239" s="90" t="s">
        <v>1036</v>
      </c>
      <c r="F239" s="138">
        <v>3340</v>
      </c>
      <c r="G239" s="127" t="s">
        <v>382</v>
      </c>
      <c r="H239" s="125"/>
      <c r="I239" s="233">
        <v>20000</v>
      </c>
    </row>
    <row r="240" spans="1:9" x14ac:dyDescent="0.2">
      <c r="A240" s="95">
        <v>1424700000</v>
      </c>
      <c r="B240" s="132" t="s">
        <v>1100</v>
      </c>
      <c r="C240" s="89" t="s">
        <v>1062</v>
      </c>
      <c r="D240" s="115" t="s">
        <v>1102</v>
      </c>
      <c r="E240" s="90" t="s">
        <v>1036</v>
      </c>
      <c r="F240" s="138">
        <v>3350</v>
      </c>
      <c r="G240" s="91" t="s">
        <v>1115</v>
      </c>
      <c r="H240" s="116"/>
      <c r="I240" s="233">
        <v>250000</v>
      </c>
    </row>
    <row r="241" spans="1:9" x14ac:dyDescent="0.2">
      <c r="A241" s="95">
        <v>1424700000</v>
      </c>
      <c r="B241" s="132" t="s">
        <v>1100</v>
      </c>
      <c r="C241" s="89" t="s">
        <v>1062</v>
      </c>
      <c r="D241" s="115" t="s">
        <v>1102</v>
      </c>
      <c r="E241" s="90" t="s">
        <v>1036</v>
      </c>
      <c r="F241" s="138">
        <v>3980</v>
      </c>
      <c r="G241" s="102" t="s">
        <v>1141</v>
      </c>
      <c r="H241" s="231"/>
      <c r="I241" s="233">
        <v>55955.81</v>
      </c>
    </row>
    <row r="242" spans="1:9" x14ac:dyDescent="0.2">
      <c r="A242" s="95">
        <v>1424700000</v>
      </c>
      <c r="B242" s="132" t="s">
        <v>1100</v>
      </c>
      <c r="C242" s="89" t="s">
        <v>1062</v>
      </c>
      <c r="D242" s="115" t="s">
        <v>1102</v>
      </c>
      <c r="E242" s="90" t="s">
        <v>1041</v>
      </c>
      <c r="F242" s="140">
        <v>5150</v>
      </c>
      <c r="G242" s="127" t="s">
        <v>536</v>
      </c>
      <c r="H242" s="232"/>
      <c r="I242" s="233">
        <v>35000</v>
      </c>
    </row>
    <row r="243" spans="1:9" x14ac:dyDescent="0.2">
      <c r="A243" s="95">
        <v>1424700000</v>
      </c>
      <c r="B243" s="132" t="s">
        <v>1100</v>
      </c>
      <c r="C243" s="89" t="s">
        <v>1062</v>
      </c>
      <c r="D243" s="115" t="s">
        <v>1102</v>
      </c>
      <c r="E243" s="90" t="s">
        <v>1041</v>
      </c>
      <c r="F243" s="140">
        <v>5310</v>
      </c>
      <c r="G243" s="127" t="s">
        <v>229</v>
      </c>
      <c r="H243" s="95"/>
      <c r="I243" s="93">
        <v>60000</v>
      </c>
    </row>
    <row r="244" spans="1:9" x14ac:dyDescent="0.2">
      <c r="A244" s="95">
        <v>1424700000</v>
      </c>
      <c r="B244" s="132" t="s">
        <v>1100</v>
      </c>
      <c r="C244" s="89" t="s">
        <v>1062</v>
      </c>
      <c r="D244" s="115" t="s">
        <v>1102</v>
      </c>
      <c r="E244" s="90" t="s">
        <v>1041</v>
      </c>
      <c r="F244" s="141">
        <v>5690</v>
      </c>
      <c r="G244" s="127" t="s">
        <v>1063</v>
      </c>
      <c r="H244" s="95"/>
      <c r="I244" s="93">
        <v>3000</v>
      </c>
    </row>
    <row r="245" spans="1:9" ht="28.5" x14ac:dyDescent="0.2">
      <c r="A245" s="95">
        <v>1424700000</v>
      </c>
      <c r="B245" s="132" t="s">
        <v>1100</v>
      </c>
      <c r="C245" s="89" t="s">
        <v>1062</v>
      </c>
      <c r="D245" s="115" t="s">
        <v>1102</v>
      </c>
      <c r="E245" s="90" t="s">
        <v>1041</v>
      </c>
      <c r="F245" s="141">
        <v>6130</v>
      </c>
      <c r="G245" s="127" t="s">
        <v>589</v>
      </c>
      <c r="H245" s="95"/>
      <c r="I245" s="93">
        <v>3686809.57956</v>
      </c>
    </row>
  </sheetData>
  <mergeCells count="3">
    <mergeCell ref="A1:I1"/>
    <mergeCell ref="A2:I2"/>
    <mergeCell ref="A3:I3"/>
  </mergeCells>
  <phoneticPr fontId="19" type="noConversion"/>
  <pageMargins left="0.70866141732283472" right="0.70866141732283472" top="0.74803149606299213" bottom="0.74803149606299213" header="0.31496062992125984" footer="0.31496062992125984"/>
  <pageSetup scale="46" fitToHeight="0" orientation="portrait" r:id="rId1"/>
  <headerFooter>
    <oddFooter>&amp;R27</oddFooter>
  </headerFooter>
  <ignoredErrors>
    <ignoredError sqref="D7:D34 D36:D83 D86:D102 D239:D240 D105:D238 D241:D242 D243:D24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C93D7-DC91-4D00-89BD-2A367018C201}">
  <sheetPr>
    <pageSetUpPr fitToPage="1"/>
  </sheetPr>
  <dimension ref="A1:I25"/>
  <sheetViews>
    <sheetView workbookViewId="0">
      <selection activeCell="A11" sqref="A11"/>
    </sheetView>
  </sheetViews>
  <sheetFormatPr baseColWidth="10" defaultRowHeight="15" x14ac:dyDescent="0.25"/>
  <cols>
    <col min="1" max="1" width="12.5703125" customWidth="1"/>
    <col min="2" max="2" width="78.5703125" customWidth="1"/>
    <col min="3" max="3" width="28.85546875" customWidth="1"/>
    <col min="4" max="4" width="23.5703125" customWidth="1"/>
    <col min="6" max="6" width="14.140625" customWidth="1"/>
    <col min="7" max="7" width="16.7109375" customWidth="1"/>
    <col min="8" max="8" width="20.42578125" bestFit="1" customWidth="1"/>
    <col min="9" max="9" width="14.5703125" customWidth="1"/>
  </cols>
  <sheetData>
    <row r="1" spans="1:8" ht="15.75" x14ac:dyDescent="0.25">
      <c r="A1" s="246" t="s">
        <v>12</v>
      </c>
      <c r="B1" s="246"/>
      <c r="C1" s="246"/>
      <c r="D1" s="246"/>
    </row>
    <row r="2" spans="1:8" ht="15" customHeight="1" x14ac:dyDescent="0.25">
      <c r="A2" s="246" t="s">
        <v>1169</v>
      </c>
      <c r="B2" s="246"/>
      <c r="C2" s="246"/>
      <c r="D2" s="246"/>
    </row>
    <row r="3" spans="1:8" ht="15" customHeight="1" x14ac:dyDescent="0.25">
      <c r="A3" s="246" t="s">
        <v>13</v>
      </c>
      <c r="B3" s="246"/>
      <c r="C3" s="246"/>
      <c r="D3" s="246"/>
    </row>
    <row r="4" spans="1:8" ht="28.5" customHeight="1" x14ac:dyDescent="0.25">
      <c r="A4" s="246" t="s">
        <v>14</v>
      </c>
      <c r="B4" s="246"/>
      <c r="C4" s="246"/>
      <c r="D4" s="246"/>
    </row>
    <row r="5" spans="1:8" s="2" customFormat="1" ht="31.5" x14ac:dyDescent="0.25">
      <c r="A5" s="164" t="s">
        <v>15</v>
      </c>
      <c r="B5" s="164" t="s">
        <v>16</v>
      </c>
      <c r="C5" s="164" t="s">
        <v>17</v>
      </c>
      <c r="D5" s="164" t="s">
        <v>6</v>
      </c>
    </row>
    <row r="6" spans="1:8" ht="15.75" x14ac:dyDescent="0.25">
      <c r="A6" s="166"/>
      <c r="B6" s="167" t="s">
        <v>18</v>
      </c>
      <c r="C6" s="178">
        <f>SUM(C7:C16)</f>
        <v>73576055.420000002</v>
      </c>
      <c r="D6" s="179">
        <v>1</v>
      </c>
    </row>
    <row r="7" spans="1:8" ht="15.75" x14ac:dyDescent="0.25">
      <c r="A7" s="180">
        <v>1000</v>
      </c>
      <c r="B7" s="170" t="s">
        <v>19</v>
      </c>
      <c r="C7" s="181">
        <v>0</v>
      </c>
      <c r="D7" s="181">
        <v>0</v>
      </c>
    </row>
    <row r="8" spans="1:8" ht="15.75" x14ac:dyDescent="0.25">
      <c r="A8" s="180">
        <v>2000</v>
      </c>
      <c r="B8" s="170" t="s">
        <v>20</v>
      </c>
      <c r="C8" s="181">
        <v>0</v>
      </c>
      <c r="D8" s="181">
        <v>0</v>
      </c>
      <c r="F8" s="22"/>
      <c r="G8" s="22"/>
    </row>
    <row r="9" spans="1:8" ht="15.75" x14ac:dyDescent="0.25">
      <c r="A9" s="180">
        <v>3000</v>
      </c>
      <c r="B9" s="170" t="s">
        <v>21</v>
      </c>
      <c r="C9" s="181">
        <v>0</v>
      </c>
      <c r="D9" s="181">
        <v>0</v>
      </c>
      <c r="F9" s="21"/>
      <c r="G9" s="21"/>
      <c r="H9" s="160"/>
    </row>
    <row r="10" spans="1:8" ht="15.75" x14ac:dyDescent="0.25">
      <c r="A10" s="182">
        <v>4000</v>
      </c>
      <c r="B10" s="183" t="s">
        <v>22</v>
      </c>
      <c r="C10" s="181">
        <v>0</v>
      </c>
      <c r="D10" s="184"/>
      <c r="F10" s="160"/>
      <c r="G10" s="21"/>
      <c r="H10" s="21"/>
    </row>
    <row r="11" spans="1:8" ht="15.75" x14ac:dyDescent="0.25">
      <c r="A11" s="180">
        <v>5000</v>
      </c>
      <c r="B11" s="170" t="s">
        <v>23</v>
      </c>
      <c r="C11" s="181">
        <v>200000</v>
      </c>
      <c r="D11" s="174">
        <v>2.7000000000000001E-3</v>
      </c>
      <c r="F11" s="21"/>
      <c r="G11" s="21"/>
      <c r="H11" s="12"/>
    </row>
    <row r="12" spans="1:8" ht="15.75" x14ac:dyDescent="0.25">
      <c r="A12" s="180">
        <v>6000</v>
      </c>
      <c r="B12" s="170" t="s">
        <v>24</v>
      </c>
      <c r="C12" s="181">
        <v>0</v>
      </c>
      <c r="D12" s="181">
        <v>0</v>
      </c>
      <c r="F12" s="21"/>
      <c r="G12" s="21"/>
      <c r="H12" s="21"/>
    </row>
    <row r="13" spans="1:8" ht="31.5" x14ac:dyDescent="0.25">
      <c r="A13" s="180">
        <v>7000</v>
      </c>
      <c r="B13" s="185" t="s">
        <v>25</v>
      </c>
      <c r="C13" s="173">
        <v>73376055.420000002</v>
      </c>
      <c r="D13" s="174">
        <v>0.99729999999999996</v>
      </c>
      <c r="F13" s="21"/>
      <c r="G13" s="21"/>
      <c r="H13" s="21"/>
    </row>
    <row r="14" spans="1:8" ht="31.5" x14ac:dyDescent="0.25">
      <c r="A14" s="180">
        <v>8000</v>
      </c>
      <c r="B14" s="186" t="s">
        <v>26</v>
      </c>
      <c r="C14" s="181">
        <v>0</v>
      </c>
      <c r="D14" s="181">
        <v>0</v>
      </c>
      <c r="F14" s="22"/>
      <c r="G14" s="23"/>
      <c r="H14" s="23"/>
    </row>
    <row r="15" spans="1:8" ht="31.5" x14ac:dyDescent="0.25">
      <c r="A15" s="180">
        <v>9000</v>
      </c>
      <c r="B15" s="185" t="s">
        <v>27</v>
      </c>
      <c r="C15" s="181">
        <v>0</v>
      </c>
      <c r="D15" s="181">
        <v>0</v>
      </c>
    </row>
    <row r="16" spans="1:8" ht="15.75" x14ac:dyDescent="0.25">
      <c r="A16" s="187" t="s">
        <v>28</v>
      </c>
      <c r="B16" s="170" t="s">
        <v>29</v>
      </c>
      <c r="C16" s="181">
        <v>0</v>
      </c>
      <c r="D16" s="181">
        <v>0</v>
      </c>
    </row>
    <row r="17" spans="1:9" ht="15.75" x14ac:dyDescent="0.25">
      <c r="A17" s="166"/>
      <c r="B17" s="167" t="s">
        <v>18</v>
      </c>
      <c r="C17" s="178">
        <f>SUM(C7:C16)</f>
        <v>73576055.420000002</v>
      </c>
      <c r="D17" s="169">
        <v>1</v>
      </c>
      <c r="F17" s="23"/>
    </row>
    <row r="18" spans="1:9" x14ac:dyDescent="0.25">
      <c r="F18" s="23"/>
      <c r="G18" s="23"/>
    </row>
    <row r="19" spans="1:9" x14ac:dyDescent="0.25">
      <c r="G19" s="25"/>
    </row>
    <row r="20" spans="1:9" x14ac:dyDescent="0.25">
      <c r="I20" s="131"/>
    </row>
    <row r="21" spans="1:9" x14ac:dyDescent="0.25">
      <c r="F21" s="23"/>
    </row>
    <row r="22" spans="1:9" x14ac:dyDescent="0.25">
      <c r="F22" s="23"/>
    </row>
    <row r="25" spans="1:9" x14ac:dyDescent="0.25">
      <c r="I25" s="25"/>
    </row>
  </sheetData>
  <mergeCells count="4">
    <mergeCell ref="A1:D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Footer>&amp;R2</oddFooter>
  </headerFooter>
  <ignoredErrors>
    <ignoredError sqref="A1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73CCF-4EDB-4925-9721-14278A58A3D2}">
  <sheetPr>
    <pageSetUpPr fitToPage="1"/>
  </sheetPr>
  <dimension ref="A1:D74"/>
  <sheetViews>
    <sheetView topLeftCell="A28" zoomScale="80" zoomScaleNormal="80" workbookViewId="0">
      <selection activeCell="B33" sqref="B33"/>
    </sheetView>
  </sheetViews>
  <sheetFormatPr baseColWidth="10" defaultRowHeight="15" x14ac:dyDescent="0.25"/>
  <cols>
    <col min="1" max="1" width="10.5703125" customWidth="1"/>
    <col min="2" max="2" width="86.5703125" customWidth="1"/>
    <col min="3" max="3" width="62.140625" customWidth="1"/>
  </cols>
  <sheetData>
    <row r="1" spans="1:4" ht="15.75" customHeight="1" x14ac:dyDescent="0.3">
      <c r="A1" s="249" t="s">
        <v>0</v>
      </c>
      <c r="B1" s="249"/>
      <c r="C1" s="249"/>
      <c r="D1" s="209"/>
    </row>
    <row r="2" spans="1:4" ht="15" customHeight="1" x14ac:dyDescent="0.3">
      <c r="A2" s="249" t="s">
        <v>1169</v>
      </c>
      <c r="B2" s="249"/>
      <c r="C2" s="249"/>
      <c r="D2" s="209"/>
    </row>
    <row r="3" spans="1:4" ht="15" customHeight="1" x14ac:dyDescent="0.3">
      <c r="A3" s="249" t="s">
        <v>30</v>
      </c>
      <c r="B3" s="249"/>
      <c r="C3" s="249"/>
      <c r="D3" s="209"/>
    </row>
    <row r="4" spans="1:4" ht="54" customHeight="1" x14ac:dyDescent="0.3">
      <c r="A4" s="248" t="s">
        <v>1064</v>
      </c>
      <c r="B4" s="248"/>
      <c r="C4" s="248"/>
      <c r="D4" s="209"/>
    </row>
    <row r="5" spans="1:4" s="2" customFormat="1" ht="54" x14ac:dyDescent="0.25">
      <c r="A5" s="210" t="s">
        <v>31</v>
      </c>
      <c r="B5" s="210" t="s">
        <v>32</v>
      </c>
      <c r="C5" s="211" t="s">
        <v>17</v>
      </c>
      <c r="D5" s="212"/>
    </row>
    <row r="6" spans="1:4" ht="18.75" x14ac:dyDescent="0.3">
      <c r="A6" s="213"/>
      <c r="B6" s="214" t="s">
        <v>33</v>
      </c>
      <c r="C6" s="215">
        <f>C33+C42</f>
        <v>73576055.420000002</v>
      </c>
      <c r="D6" s="209"/>
    </row>
    <row r="7" spans="1:4" ht="18.75" x14ac:dyDescent="0.3">
      <c r="A7" s="216">
        <v>1</v>
      </c>
      <c r="B7" s="217" t="s">
        <v>34</v>
      </c>
      <c r="C7" s="218">
        <v>0</v>
      </c>
      <c r="D7" s="209"/>
    </row>
    <row r="8" spans="1:4" ht="18.75" x14ac:dyDescent="0.3">
      <c r="A8" s="219">
        <v>11</v>
      </c>
      <c r="B8" s="220" t="s">
        <v>35</v>
      </c>
      <c r="C8" s="218">
        <v>0</v>
      </c>
      <c r="D8" s="209"/>
    </row>
    <row r="9" spans="1:4" ht="18.75" x14ac:dyDescent="0.3">
      <c r="A9" s="219">
        <v>12</v>
      </c>
      <c r="B9" s="220" t="s">
        <v>36</v>
      </c>
      <c r="C9" s="218">
        <v>0</v>
      </c>
      <c r="D9" s="209"/>
    </row>
    <row r="10" spans="1:4" ht="18.75" x14ac:dyDescent="0.3">
      <c r="A10" s="219">
        <v>13</v>
      </c>
      <c r="B10" s="220" t="s">
        <v>37</v>
      </c>
      <c r="C10" s="218">
        <v>0</v>
      </c>
      <c r="D10" s="209"/>
    </row>
    <row r="11" spans="1:4" ht="18.75" x14ac:dyDescent="0.3">
      <c r="A11" s="219">
        <v>14</v>
      </c>
      <c r="B11" s="220" t="s">
        <v>38</v>
      </c>
      <c r="C11" s="218">
        <v>0</v>
      </c>
      <c r="D11" s="209"/>
    </row>
    <row r="12" spans="1:4" ht="18.75" x14ac:dyDescent="0.3">
      <c r="A12" s="219">
        <v>15</v>
      </c>
      <c r="B12" s="220" t="s">
        <v>39</v>
      </c>
      <c r="C12" s="218">
        <v>0</v>
      </c>
      <c r="D12" s="209"/>
    </row>
    <row r="13" spans="1:4" ht="18.75" x14ac:dyDescent="0.3">
      <c r="A13" s="219">
        <v>16</v>
      </c>
      <c r="B13" s="220" t="s">
        <v>40</v>
      </c>
      <c r="C13" s="218">
        <v>0</v>
      </c>
      <c r="D13" s="209"/>
    </row>
    <row r="14" spans="1:4" ht="18.75" x14ac:dyDescent="0.3">
      <c r="A14" s="219">
        <v>17</v>
      </c>
      <c r="B14" s="220" t="s">
        <v>41</v>
      </c>
      <c r="C14" s="218">
        <v>0</v>
      </c>
      <c r="D14" s="209"/>
    </row>
    <row r="15" spans="1:4" ht="18.75" x14ac:dyDescent="0.3">
      <c r="A15" s="219">
        <v>18</v>
      </c>
      <c r="B15" s="220" t="s">
        <v>42</v>
      </c>
      <c r="C15" s="218">
        <v>0</v>
      </c>
      <c r="D15" s="209"/>
    </row>
    <row r="16" spans="1:4" ht="37.5" x14ac:dyDescent="0.3">
      <c r="A16" s="219">
        <v>19</v>
      </c>
      <c r="B16" s="221" t="s">
        <v>43</v>
      </c>
      <c r="C16" s="218">
        <v>0</v>
      </c>
      <c r="D16" s="209"/>
    </row>
    <row r="17" spans="1:4" ht="18.75" x14ac:dyDescent="0.3">
      <c r="A17" s="216">
        <v>2</v>
      </c>
      <c r="B17" s="217" t="s">
        <v>44</v>
      </c>
      <c r="C17" s="218">
        <v>0</v>
      </c>
      <c r="D17" s="209"/>
    </row>
    <row r="18" spans="1:4" ht="18.75" x14ac:dyDescent="0.3">
      <c r="A18" s="219">
        <v>21</v>
      </c>
      <c r="B18" s="220" t="s">
        <v>45</v>
      </c>
      <c r="C18" s="218">
        <v>0</v>
      </c>
      <c r="D18" s="209"/>
    </row>
    <row r="19" spans="1:4" ht="18.75" x14ac:dyDescent="0.3">
      <c r="A19" s="219">
        <v>22</v>
      </c>
      <c r="B19" s="220" t="s">
        <v>46</v>
      </c>
      <c r="C19" s="218">
        <v>0</v>
      </c>
      <c r="D19" s="209"/>
    </row>
    <row r="20" spans="1:4" ht="18.75" x14ac:dyDescent="0.3">
      <c r="A20" s="219">
        <v>23</v>
      </c>
      <c r="B20" s="220" t="s">
        <v>47</v>
      </c>
      <c r="C20" s="218">
        <v>0</v>
      </c>
      <c r="D20" s="209"/>
    </row>
    <row r="21" spans="1:4" ht="18.75" x14ac:dyDescent="0.3">
      <c r="A21" s="219">
        <v>24</v>
      </c>
      <c r="B21" s="220" t="s">
        <v>48</v>
      </c>
      <c r="C21" s="218">
        <v>0</v>
      </c>
      <c r="D21" s="209"/>
    </row>
    <row r="22" spans="1:4" ht="18.75" x14ac:dyDescent="0.3">
      <c r="A22" s="219">
        <v>25</v>
      </c>
      <c r="B22" s="220" t="s">
        <v>49</v>
      </c>
      <c r="C22" s="218">
        <v>0</v>
      </c>
      <c r="D22" s="209"/>
    </row>
    <row r="23" spans="1:4" ht="18.75" x14ac:dyDescent="0.3">
      <c r="A23" s="216">
        <v>3</v>
      </c>
      <c r="B23" s="217" t="s">
        <v>50</v>
      </c>
      <c r="C23" s="218">
        <v>0</v>
      </c>
      <c r="D23" s="209"/>
    </row>
    <row r="24" spans="1:4" ht="18.75" x14ac:dyDescent="0.3">
      <c r="A24" s="219">
        <v>31</v>
      </c>
      <c r="B24" s="220" t="s">
        <v>51</v>
      </c>
      <c r="C24" s="218">
        <v>0</v>
      </c>
      <c r="D24" s="209"/>
    </row>
    <row r="25" spans="1:4" ht="37.5" x14ac:dyDescent="0.3">
      <c r="A25" s="219">
        <v>39</v>
      </c>
      <c r="B25" s="221" t="s">
        <v>52</v>
      </c>
      <c r="C25" s="218">
        <v>0</v>
      </c>
      <c r="D25" s="209"/>
    </row>
    <row r="26" spans="1:4" ht="15.75" customHeight="1" x14ac:dyDescent="0.3">
      <c r="A26" s="216">
        <v>4</v>
      </c>
      <c r="B26" s="217" t="s">
        <v>53</v>
      </c>
      <c r="C26" s="218">
        <v>0</v>
      </c>
      <c r="D26" s="209"/>
    </row>
    <row r="27" spans="1:4" ht="15.75" customHeight="1" x14ac:dyDescent="0.3">
      <c r="A27" s="219">
        <v>41</v>
      </c>
      <c r="B27" s="221" t="s">
        <v>54</v>
      </c>
      <c r="C27" s="218">
        <v>0</v>
      </c>
      <c r="D27" s="209"/>
    </row>
    <row r="28" spans="1:4" ht="15.75" customHeight="1" x14ac:dyDescent="0.3">
      <c r="A28" s="219">
        <v>42</v>
      </c>
      <c r="B28" s="220" t="s">
        <v>55</v>
      </c>
      <c r="C28" s="218">
        <v>0</v>
      </c>
      <c r="D28" s="209"/>
    </row>
    <row r="29" spans="1:4" ht="15" customHeight="1" x14ac:dyDescent="0.3">
      <c r="A29" s="219">
        <v>43</v>
      </c>
      <c r="B29" s="220" t="s">
        <v>56</v>
      </c>
      <c r="C29" s="218">
        <v>0</v>
      </c>
      <c r="D29" s="209"/>
    </row>
    <row r="30" spans="1:4" ht="18.75" x14ac:dyDescent="0.3">
      <c r="A30" s="219">
        <v>44</v>
      </c>
      <c r="B30" s="223" t="s">
        <v>57</v>
      </c>
      <c r="C30" s="218">
        <v>0</v>
      </c>
      <c r="D30" s="209"/>
    </row>
    <row r="31" spans="1:4" ht="18.75" x14ac:dyDescent="0.3">
      <c r="A31" s="219">
        <v>45</v>
      </c>
      <c r="B31" s="220" t="s">
        <v>58</v>
      </c>
      <c r="C31" s="218">
        <v>0</v>
      </c>
      <c r="D31" s="209"/>
    </row>
    <row r="32" spans="1:4" ht="39.75" customHeight="1" x14ac:dyDescent="0.3">
      <c r="A32" s="219">
        <v>49</v>
      </c>
      <c r="B32" s="221" t="s">
        <v>59</v>
      </c>
      <c r="C32" s="218">
        <v>0</v>
      </c>
      <c r="D32" s="209"/>
    </row>
    <row r="33" spans="1:4" ht="15.75" customHeight="1" x14ac:dyDescent="0.3">
      <c r="A33" s="216">
        <v>5</v>
      </c>
      <c r="B33" s="217" t="s">
        <v>60</v>
      </c>
      <c r="C33" s="222">
        <f>SUM(C34:C36)</f>
        <v>200000</v>
      </c>
      <c r="D33" s="209"/>
    </row>
    <row r="34" spans="1:4" ht="15.75" customHeight="1" x14ac:dyDescent="0.3">
      <c r="A34" s="219">
        <v>51</v>
      </c>
      <c r="B34" s="220" t="s">
        <v>60</v>
      </c>
      <c r="C34" s="224">
        <v>200000</v>
      </c>
      <c r="D34" s="209"/>
    </row>
    <row r="35" spans="1:4" ht="15.75" customHeight="1" x14ac:dyDescent="0.3">
      <c r="A35" s="219">
        <v>52</v>
      </c>
      <c r="B35" s="220" t="s">
        <v>61</v>
      </c>
      <c r="C35" s="218">
        <v>0</v>
      </c>
      <c r="D35" s="209"/>
    </row>
    <row r="36" spans="1:4" ht="37.5" customHeight="1" x14ac:dyDescent="0.3">
      <c r="A36" s="219">
        <v>59</v>
      </c>
      <c r="B36" s="221" t="s">
        <v>62</v>
      </c>
      <c r="C36" s="218">
        <v>0</v>
      </c>
      <c r="D36" s="209"/>
    </row>
    <row r="37" spans="1:4" ht="18.75" x14ac:dyDescent="0.3">
      <c r="A37" s="216">
        <v>6</v>
      </c>
      <c r="B37" s="225" t="s">
        <v>63</v>
      </c>
      <c r="C37" s="218">
        <v>0</v>
      </c>
      <c r="D37" s="209"/>
    </row>
    <row r="38" spans="1:4" ht="18.75" hidden="1" x14ac:dyDescent="0.3">
      <c r="A38" s="219">
        <v>61</v>
      </c>
      <c r="B38" s="221" t="s">
        <v>63</v>
      </c>
      <c r="C38" s="218">
        <v>0</v>
      </c>
      <c r="D38" s="209"/>
    </row>
    <row r="39" spans="1:4" ht="18.75" hidden="1" x14ac:dyDescent="0.3">
      <c r="A39" s="219">
        <v>62</v>
      </c>
      <c r="B39" s="221" t="s">
        <v>64</v>
      </c>
      <c r="C39" s="218">
        <v>0</v>
      </c>
      <c r="D39" s="209"/>
    </row>
    <row r="40" spans="1:4" ht="18.75" hidden="1" x14ac:dyDescent="0.3">
      <c r="A40" s="219">
        <v>63</v>
      </c>
      <c r="B40" s="221" t="s">
        <v>65</v>
      </c>
      <c r="C40" s="218">
        <v>0</v>
      </c>
      <c r="D40" s="209"/>
    </row>
    <row r="41" spans="1:4" ht="37.5" hidden="1" x14ac:dyDescent="0.3">
      <c r="A41" s="219">
        <v>69</v>
      </c>
      <c r="B41" s="221" t="s">
        <v>66</v>
      </c>
      <c r="C41" s="218">
        <v>0</v>
      </c>
      <c r="D41" s="209"/>
    </row>
    <row r="42" spans="1:4" ht="18.75" x14ac:dyDescent="0.3">
      <c r="A42" s="216">
        <v>7</v>
      </c>
      <c r="B42" s="225" t="s">
        <v>67</v>
      </c>
      <c r="C42" s="222">
        <f>SUM(C43:C51)</f>
        <v>73376055.420000002</v>
      </c>
      <c r="D42" s="209"/>
    </row>
    <row r="43" spans="1:4" ht="37.5" x14ac:dyDescent="0.3">
      <c r="A43" s="219">
        <v>71</v>
      </c>
      <c r="B43" s="221" t="s">
        <v>68</v>
      </c>
      <c r="C43" s="218">
        <v>0</v>
      </c>
      <c r="D43" s="209"/>
    </row>
    <row r="44" spans="1:4" ht="37.5" x14ac:dyDescent="0.3">
      <c r="A44" s="219">
        <v>72</v>
      </c>
      <c r="B44" s="221" t="s">
        <v>69</v>
      </c>
      <c r="C44" s="218">
        <v>0</v>
      </c>
      <c r="D44" s="209"/>
    </row>
    <row r="45" spans="1:4" ht="37.5" x14ac:dyDescent="0.3">
      <c r="A45" s="219">
        <v>73</v>
      </c>
      <c r="B45" s="221" t="s">
        <v>70</v>
      </c>
      <c r="C45" s="218">
        <v>73376055.420000002</v>
      </c>
      <c r="D45" s="209"/>
    </row>
    <row r="46" spans="1:4" ht="56.25" x14ac:dyDescent="0.3">
      <c r="A46" s="219">
        <v>74</v>
      </c>
      <c r="B46" s="221" t="s">
        <v>71</v>
      </c>
      <c r="C46" s="218">
        <v>0</v>
      </c>
      <c r="D46" s="209"/>
    </row>
    <row r="47" spans="1:4" ht="56.25" x14ac:dyDescent="0.3">
      <c r="A47" s="219">
        <v>75</v>
      </c>
      <c r="B47" s="221" t="s">
        <v>72</v>
      </c>
      <c r="C47" s="218">
        <v>0</v>
      </c>
      <c r="D47" s="209"/>
    </row>
    <row r="48" spans="1:4" ht="56.25" x14ac:dyDescent="0.3">
      <c r="A48" s="219">
        <v>76</v>
      </c>
      <c r="B48" s="221" t="s">
        <v>73</v>
      </c>
      <c r="C48" s="218">
        <v>0</v>
      </c>
      <c r="D48" s="209"/>
    </row>
    <row r="49" spans="1:4" ht="37.5" x14ac:dyDescent="0.3">
      <c r="A49" s="219">
        <v>77</v>
      </c>
      <c r="B49" s="221" t="s">
        <v>74</v>
      </c>
      <c r="C49" s="218">
        <v>0</v>
      </c>
      <c r="D49" s="209"/>
    </row>
    <row r="50" spans="1:4" ht="37.5" x14ac:dyDescent="0.3">
      <c r="A50" s="219">
        <v>78</v>
      </c>
      <c r="B50" s="221" t="s">
        <v>75</v>
      </c>
      <c r="C50" s="218">
        <v>0</v>
      </c>
      <c r="D50" s="209"/>
    </row>
    <row r="51" spans="1:4" ht="18.75" x14ac:dyDescent="0.3">
      <c r="A51" s="219">
        <v>79</v>
      </c>
      <c r="B51" s="221" t="s">
        <v>76</v>
      </c>
      <c r="C51" s="218">
        <v>0</v>
      </c>
      <c r="D51" s="209"/>
    </row>
    <row r="52" spans="1:4" ht="37.5" hidden="1" x14ac:dyDescent="0.3">
      <c r="A52" s="216">
        <v>8</v>
      </c>
      <c r="B52" s="225" t="s">
        <v>77</v>
      </c>
      <c r="C52" s="218">
        <v>0</v>
      </c>
      <c r="D52" s="209"/>
    </row>
    <row r="53" spans="1:4" ht="15.75" hidden="1" customHeight="1" x14ac:dyDescent="0.3">
      <c r="A53" s="219">
        <v>81</v>
      </c>
      <c r="B53" s="221" t="s">
        <v>78</v>
      </c>
      <c r="C53" s="218">
        <v>0</v>
      </c>
      <c r="D53" s="209"/>
    </row>
    <row r="54" spans="1:4" ht="15.75" hidden="1" customHeight="1" x14ac:dyDescent="0.3">
      <c r="A54" s="219">
        <v>82</v>
      </c>
      <c r="B54" s="221" t="s">
        <v>79</v>
      </c>
      <c r="C54" s="218">
        <v>0</v>
      </c>
      <c r="D54" s="209"/>
    </row>
    <row r="55" spans="1:4" ht="18" hidden="1" customHeight="1" x14ac:dyDescent="0.3">
      <c r="A55" s="219">
        <v>83</v>
      </c>
      <c r="B55" s="221" t="s">
        <v>80</v>
      </c>
      <c r="C55" s="218">
        <v>0</v>
      </c>
      <c r="D55" s="209"/>
    </row>
    <row r="56" spans="1:4" ht="15" hidden="1" customHeight="1" x14ac:dyDescent="0.3">
      <c r="A56" s="219">
        <v>84</v>
      </c>
      <c r="B56" s="221" t="s">
        <v>81</v>
      </c>
      <c r="C56" s="218">
        <v>0</v>
      </c>
      <c r="D56" s="209"/>
    </row>
    <row r="57" spans="1:4" ht="14.25" hidden="1" customHeight="1" x14ac:dyDescent="0.3">
      <c r="A57" s="219">
        <v>85</v>
      </c>
      <c r="B57" s="221" t="s">
        <v>82</v>
      </c>
      <c r="C57" s="218">
        <v>0</v>
      </c>
      <c r="D57" s="209"/>
    </row>
    <row r="58" spans="1:4" ht="37.5" hidden="1" x14ac:dyDescent="0.3">
      <c r="A58" s="216">
        <v>9</v>
      </c>
      <c r="B58" s="225" t="s">
        <v>83</v>
      </c>
      <c r="C58" s="218">
        <v>0</v>
      </c>
      <c r="D58" s="209"/>
    </row>
    <row r="59" spans="1:4" ht="18.75" hidden="1" x14ac:dyDescent="0.3">
      <c r="A59" s="219">
        <v>91</v>
      </c>
      <c r="B59" s="221" t="s">
        <v>84</v>
      </c>
      <c r="C59" s="218">
        <v>0</v>
      </c>
      <c r="D59" s="209"/>
    </row>
    <row r="60" spans="1:4" ht="18.75" hidden="1" x14ac:dyDescent="0.3">
      <c r="A60" s="219">
        <v>91</v>
      </c>
      <c r="B60" s="220" t="s">
        <v>1154</v>
      </c>
      <c r="C60" s="218">
        <v>0</v>
      </c>
      <c r="D60" s="209"/>
    </row>
    <row r="61" spans="1:4" ht="18.75" hidden="1" x14ac:dyDescent="0.3">
      <c r="A61" s="219">
        <v>91</v>
      </c>
      <c r="B61" s="220" t="s">
        <v>1155</v>
      </c>
      <c r="C61" s="218">
        <v>0</v>
      </c>
      <c r="D61" s="209"/>
    </row>
    <row r="62" spans="1:4" ht="18.75" hidden="1" x14ac:dyDescent="0.3">
      <c r="A62" s="219">
        <v>91</v>
      </c>
      <c r="B62" s="220" t="s">
        <v>1156</v>
      </c>
      <c r="C62" s="218">
        <v>0</v>
      </c>
      <c r="D62" s="209"/>
    </row>
    <row r="63" spans="1:4" ht="18.75" hidden="1" x14ac:dyDescent="0.3">
      <c r="A63" s="219">
        <v>91</v>
      </c>
      <c r="B63" s="220" t="s">
        <v>1157</v>
      </c>
      <c r="C63" s="218">
        <v>0</v>
      </c>
      <c r="D63" s="209"/>
    </row>
    <row r="64" spans="1:4" ht="18.75" hidden="1" x14ac:dyDescent="0.3">
      <c r="A64" s="219">
        <v>91</v>
      </c>
      <c r="B64" s="220" t="s">
        <v>1158</v>
      </c>
      <c r="C64" s="218">
        <v>0</v>
      </c>
      <c r="D64" s="209"/>
    </row>
    <row r="65" spans="1:4" ht="18.75" hidden="1" x14ac:dyDescent="0.3">
      <c r="A65" s="219">
        <v>91</v>
      </c>
      <c r="B65" s="220" t="s">
        <v>1159</v>
      </c>
      <c r="C65" s="218">
        <v>0</v>
      </c>
      <c r="D65" s="209"/>
    </row>
    <row r="66" spans="1:4" ht="18.75" hidden="1" x14ac:dyDescent="0.3">
      <c r="A66" s="219">
        <v>91</v>
      </c>
      <c r="B66" s="209" t="s">
        <v>1160</v>
      </c>
      <c r="C66" s="218"/>
      <c r="D66" s="209"/>
    </row>
    <row r="67" spans="1:4" ht="18.75" hidden="1" x14ac:dyDescent="0.3">
      <c r="A67" s="216">
        <v>0</v>
      </c>
      <c r="B67" s="217" t="s">
        <v>86</v>
      </c>
      <c r="C67" s="218">
        <v>0</v>
      </c>
      <c r="D67" s="209"/>
    </row>
    <row r="68" spans="1:4" ht="15" hidden="1" customHeight="1" x14ac:dyDescent="0.3">
      <c r="A68" s="226" t="s">
        <v>87</v>
      </c>
      <c r="B68" s="220" t="s">
        <v>88</v>
      </c>
      <c r="C68" s="218">
        <v>0</v>
      </c>
      <c r="D68" s="209"/>
    </row>
    <row r="69" spans="1:4" ht="15.75" hidden="1" customHeight="1" x14ac:dyDescent="0.3">
      <c r="A69" s="226" t="s">
        <v>89</v>
      </c>
      <c r="B69" s="220" t="s">
        <v>90</v>
      </c>
      <c r="C69" s="218">
        <v>0</v>
      </c>
      <c r="D69" s="209"/>
    </row>
    <row r="70" spans="1:4" ht="17.25" hidden="1" customHeight="1" x14ac:dyDescent="0.3">
      <c r="A70" s="226" t="s">
        <v>91</v>
      </c>
      <c r="B70" s="220" t="s">
        <v>1161</v>
      </c>
      <c r="C70" s="218">
        <v>0</v>
      </c>
      <c r="D70" s="209"/>
    </row>
    <row r="71" spans="1:4" ht="14.25" hidden="1" customHeight="1" x14ac:dyDescent="0.3">
      <c r="A71" s="226" t="s">
        <v>93</v>
      </c>
      <c r="B71" s="220" t="s">
        <v>94</v>
      </c>
      <c r="C71" s="218">
        <v>0</v>
      </c>
      <c r="D71" s="209"/>
    </row>
    <row r="72" spans="1:4" ht="18.75" x14ac:dyDescent="0.3">
      <c r="A72" s="209"/>
      <c r="B72" s="209"/>
      <c r="C72" s="209"/>
      <c r="D72" s="209"/>
    </row>
    <row r="73" spans="1:4" ht="18.75" x14ac:dyDescent="0.3">
      <c r="A73" s="209"/>
      <c r="B73" s="209"/>
      <c r="C73" s="209"/>
      <c r="D73" s="209"/>
    </row>
    <row r="74" spans="1:4" ht="18.75" x14ac:dyDescent="0.3">
      <c r="A74" s="209"/>
      <c r="B74" s="209"/>
      <c r="C74" s="209"/>
      <c r="D74" s="209"/>
    </row>
  </sheetData>
  <mergeCells count="4">
    <mergeCell ref="A4:C4"/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56" fitToHeight="0" orientation="portrait" r:id="rId1"/>
  <headerFooter>
    <oddFooter>&amp;R3</oddFooter>
  </headerFooter>
  <ignoredErrors>
    <ignoredError sqref="C42 C33" formulaRange="1"/>
    <ignoredError sqref="A68:A7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EFC48-D90D-4F55-BC51-777C0BA1500F}">
  <sheetPr>
    <pageSetUpPr fitToPage="1"/>
  </sheetPr>
  <dimension ref="A1:W76"/>
  <sheetViews>
    <sheetView topLeftCell="A28" zoomScale="87" zoomScaleNormal="87" workbookViewId="0">
      <selection activeCell="W45" sqref="W45"/>
    </sheetView>
  </sheetViews>
  <sheetFormatPr baseColWidth="10" defaultRowHeight="15" x14ac:dyDescent="0.25"/>
  <cols>
    <col min="1" max="1" width="7.5703125" customWidth="1"/>
    <col min="2" max="2" width="59.85546875" customWidth="1"/>
    <col min="3" max="3" width="16.7109375" customWidth="1"/>
    <col min="4" max="4" width="14.85546875" hidden="1" customWidth="1"/>
    <col min="5" max="5" width="11.7109375" hidden="1" customWidth="1"/>
    <col min="6" max="6" width="16.7109375" hidden="1" customWidth="1"/>
    <col min="7" max="7" width="19.7109375" hidden="1" customWidth="1"/>
    <col min="8" max="8" width="21" hidden="1" customWidth="1"/>
    <col min="9" max="9" width="21.85546875" hidden="1" customWidth="1"/>
    <col min="10" max="21" width="17" customWidth="1"/>
    <col min="22" max="22" width="15.42578125" customWidth="1"/>
    <col min="23" max="23" width="12.5703125" bestFit="1" customWidth="1"/>
  </cols>
  <sheetData>
    <row r="1" spans="1:23" x14ac:dyDescent="0.25">
      <c r="A1" s="250" t="s">
        <v>12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</row>
    <row r="2" spans="1:23" x14ac:dyDescent="0.25">
      <c r="A2" s="250" t="s">
        <v>1169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</row>
    <row r="3" spans="1:23" x14ac:dyDescent="0.25">
      <c r="A3" s="250" t="s">
        <v>95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</row>
    <row r="4" spans="1:23" ht="27.75" customHeight="1" x14ac:dyDescent="0.25">
      <c r="A4" s="251" t="s">
        <v>1065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</row>
    <row r="5" spans="1:23" ht="30" x14ac:dyDescent="0.25">
      <c r="A5" s="83" t="s">
        <v>31</v>
      </c>
      <c r="B5" s="83" t="s">
        <v>32</v>
      </c>
      <c r="C5" s="83" t="s">
        <v>96</v>
      </c>
      <c r="D5" s="83" t="s">
        <v>1134</v>
      </c>
      <c r="E5" s="83" t="s">
        <v>1135</v>
      </c>
      <c r="F5" s="83" t="s">
        <v>1136</v>
      </c>
      <c r="G5" s="83" t="s">
        <v>1134</v>
      </c>
      <c r="H5" s="83" t="s">
        <v>1135</v>
      </c>
      <c r="I5" s="83" t="s">
        <v>1136</v>
      </c>
      <c r="J5" s="83" t="s">
        <v>97</v>
      </c>
      <c r="K5" s="83" t="s">
        <v>98</v>
      </c>
      <c r="L5" s="83" t="s">
        <v>99</v>
      </c>
      <c r="M5" s="83" t="s">
        <v>100</v>
      </c>
      <c r="N5" s="83" t="s">
        <v>101</v>
      </c>
      <c r="O5" s="83" t="s">
        <v>102</v>
      </c>
      <c r="P5" s="83" t="s">
        <v>103</v>
      </c>
      <c r="Q5" s="83" t="s">
        <v>104</v>
      </c>
      <c r="R5" s="83" t="s">
        <v>105</v>
      </c>
      <c r="S5" s="83" t="s">
        <v>106</v>
      </c>
      <c r="T5" s="83" t="s">
        <v>107</v>
      </c>
      <c r="U5" s="83" t="s">
        <v>108</v>
      </c>
    </row>
    <row r="6" spans="1:23" x14ac:dyDescent="0.25">
      <c r="A6" s="192"/>
      <c r="B6" s="192" t="s">
        <v>33</v>
      </c>
      <c r="C6" s="193">
        <f>C7+C17+C23+C26+C33+C37+C42+C52+C58+C67</f>
        <v>73576055.420000002</v>
      </c>
      <c r="D6" s="193"/>
      <c r="E6" s="194">
        <f>E7+E17+E23+E26+E33+E37+E42+E52+E58+E67</f>
        <v>0</v>
      </c>
      <c r="F6" s="193">
        <v>0</v>
      </c>
      <c r="G6" s="193">
        <v>0</v>
      </c>
      <c r="H6" s="193">
        <f>H7+H17+H23+H26+H33+H37+H42+H52+H58+H67</f>
        <v>0</v>
      </c>
      <c r="I6" s="193"/>
      <c r="J6" s="193">
        <f>J26+J33+J42+J52+J58</f>
        <v>6131337.9400000004</v>
      </c>
      <c r="K6" s="193">
        <f t="shared" ref="K6:U6" si="0">K26+K33+K42+K52+K58</f>
        <v>6131337.9400000004</v>
      </c>
      <c r="L6" s="193">
        <f t="shared" si="0"/>
        <v>6131337.9400000004</v>
      </c>
      <c r="M6" s="193">
        <f t="shared" si="0"/>
        <v>6131337.9400000004</v>
      </c>
      <c r="N6" s="193">
        <f t="shared" si="0"/>
        <v>6131337.9400000004</v>
      </c>
      <c r="O6" s="193">
        <f t="shared" si="0"/>
        <v>6131337.9400000004</v>
      </c>
      <c r="P6" s="193">
        <f t="shared" si="0"/>
        <v>6131337.9400000004</v>
      </c>
      <c r="Q6" s="193">
        <f t="shared" si="0"/>
        <v>6131337.9400000004</v>
      </c>
      <c r="R6" s="193">
        <f t="shared" si="0"/>
        <v>6131337.9400000004</v>
      </c>
      <c r="S6" s="193">
        <f t="shared" si="0"/>
        <v>6131337.9400000004</v>
      </c>
      <c r="T6" s="193">
        <f t="shared" si="0"/>
        <v>6131337.9400000004</v>
      </c>
      <c r="U6" s="193">
        <f t="shared" si="0"/>
        <v>6131338.0800000001</v>
      </c>
      <c r="V6" s="23"/>
      <c r="W6" s="23"/>
    </row>
    <row r="7" spans="1:23" x14ac:dyDescent="0.25">
      <c r="A7" s="195">
        <v>1</v>
      </c>
      <c r="B7" s="92" t="s">
        <v>34</v>
      </c>
      <c r="C7" s="93">
        <v>0</v>
      </c>
      <c r="D7" s="93">
        <v>0</v>
      </c>
      <c r="E7" s="93">
        <v>0</v>
      </c>
      <c r="F7" s="93">
        <f t="shared" ref="F7:F71" si="1">C7+D7-E7</f>
        <v>0</v>
      </c>
      <c r="G7" s="93">
        <v>0</v>
      </c>
      <c r="H7" s="93">
        <v>0</v>
      </c>
      <c r="I7" s="93">
        <f>F7+G7-H7</f>
        <v>0</v>
      </c>
      <c r="J7" s="93">
        <v>0</v>
      </c>
      <c r="K7" s="93">
        <v>0</v>
      </c>
      <c r="L7" s="93">
        <v>0</v>
      </c>
      <c r="M7" s="93">
        <v>0</v>
      </c>
      <c r="N7" s="93">
        <v>0</v>
      </c>
      <c r="O7" s="93">
        <v>0</v>
      </c>
      <c r="P7" s="93">
        <v>0</v>
      </c>
      <c r="Q7" s="93">
        <v>0</v>
      </c>
      <c r="R7" s="93">
        <v>0</v>
      </c>
      <c r="S7" s="93">
        <v>0</v>
      </c>
      <c r="T7" s="93">
        <v>0</v>
      </c>
      <c r="U7" s="93">
        <v>0</v>
      </c>
    </row>
    <row r="8" spans="1:23" x14ac:dyDescent="0.25">
      <c r="A8" s="196">
        <v>11</v>
      </c>
      <c r="B8" s="95" t="s">
        <v>35</v>
      </c>
      <c r="C8" s="93">
        <v>0</v>
      </c>
      <c r="D8" s="93">
        <v>0</v>
      </c>
      <c r="E8" s="93">
        <v>0</v>
      </c>
      <c r="F8" s="93">
        <f t="shared" si="1"/>
        <v>0</v>
      </c>
      <c r="G8" s="93">
        <v>0</v>
      </c>
      <c r="H8" s="93">
        <v>0</v>
      </c>
      <c r="I8" s="93">
        <f t="shared" ref="I8:I71" si="2">F8+G8-H8</f>
        <v>0</v>
      </c>
      <c r="J8" s="93">
        <v>0</v>
      </c>
      <c r="K8" s="93">
        <v>0</v>
      </c>
      <c r="L8" s="93">
        <v>0</v>
      </c>
      <c r="M8" s="93">
        <v>0</v>
      </c>
      <c r="N8" s="93">
        <v>0</v>
      </c>
      <c r="O8" s="93">
        <v>0</v>
      </c>
      <c r="P8" s="93">
        <v>0</v>
      </c>
      <c r="Q8" s="93">
        <v>0</v>
      </c>
      <c r="R8" s="93">
        <v>0</v>
      </c>
      <c r="S8" s="93">
        <v>0</v>
      </c>
      <c r="T8" s="93">
        <v>0</v>
      </c>
      <c r="U8" s="93">
        <v>0</v>
      </c>
    </row>
    <row r="9" spans="1:23" x14ac:dyDescent="0.25">
      <c r="A9" s="196">
        <v>12</v>
      </c>
      <c r="B9" s="95" t="s">
        <v>36</v>
      </c>
      <c r="C9" s="93">
        <v>0</v>
      </c>
      <c r="D9" s="93">
        <v>0</v>
      </c>
      <c r="E9" s="93">
        <v>0</v>
      </c>
      <c r="F9" s="93">
        <f t="shared" si="1"/>
        <v>0</v>
      </c>
      <c r="G9" s="93">
        <v>0</v>
      </c>
      <c r="H9" s="93">
        <v>0</v>
      </c>
      <c r="I9" s="93">
        <f t="shared" si="2"/>
        <v>0</v>
      </c>
      <c r="J9" s="93">
        <v>0</v>
      </c>
      <c r="K9" s="93">
        <v>0</v>
      </c>
      <c r="L9" s="93">
        <v>0</v>
      </c>
      <c r="M9" s="93">
        <v>0</v>
      </c>
      <c r="N9" s="93">
        <v>0</v>
      </c>
      <c r="O9" s="93">
        <v>0</v>
      </c>
      <c r="P9" s="93">
        <v>0</v>
      </c>
      <c r="Q9" s="93">
        <v>0</v>
      </c>
      <c r="R9" s="93">
        <v>0</v>
      </c>
      <c r="S9" s="93">
        <v>0</v>
      </c>
      <c r="T9" s="93">
        <v>0</v>
      </c>
      <c r="U9" s="93">
        <v>0</v>
      </c>
    </row>
    <row r="10" spans="1:23" ht="28.5" x14ac:dyDescent="0.25">
      <c r="A10" s="196">
        <v>13</v>
      </c>
      <c r="B10" s="197" t="s">
        <v>37</v>
      </c>
      <c r="C10" s="93">
        <v>0</v>
      </c>
      <c r="D10" s="93">
        <v>0</v>
      </c>
      <c r="E10" s="93">
        <v>0</v>
      </c>
      <c r="F10" s="93">
        <f t="shared" si="1"/>
        <v>0</v>
      </c>
      <c r="G10" s="93">
        <v>0</v>
      </c>
      <c r="H10" s="93">
        <v>0</v>
      </c>
      <c r="I10" s="93">
        <f t="shared" si="2"/>
        <v>0</v>
      </c>
      <c r="J10" s="93">
        <v>0</v>
      </c>
      <c r="K10" s="93">
        <v>0</v>
      </c>
      <c r="L10" s="93">
        <v>0</v>
      </c>
      <c r="M10" s="93">
        <v>0</v>
      </c>
      <c r="N10" s="93">
        <v>0</v>
      </c>
      <c r="O10" s="93">
        <v>0</v>
      </c>
      <c r="P10" s="93">
        <v>0</v>
      </c>
      <c r="Q10" s="93">
        <v>0</v>
      </c>
      <c r="R10" s="93">
        <v>0</v>
      </c>
      <c r="S10" s="93">
        <v>0</v>
      </c>
      <c r="T10" s="93">
        <v>0</v>
      </c>
      <c r="U10" s="93">
        <v>0</v>
      </c>
    </row>
    <row r="11" spans="1:23" x14ac:dyDescent="0.25">
      <c r="A11" s="196">
        <v>14</v>
      </c>
      <c r="B11" s="95" t="s">
        <v>38</v>
      </c>
      <c r="C11" s="93">
        <v>0</v>
      </c>
      <c r="D11" s="93">
        <v>0</v>
      </c>
      <c r="E11" s="93">
        <v>0</v>
      </c>
      <c r="F11" s="93">
        <f t="shared" si="1"/>
        <v>0</v>
      </c>
      <c r="G11" s="93">
        <v>0</v>
      </c>
      <c r="H11" s="93">
        <v>0</v>
      </c>
      <c r="I11" s="93">
        <f t="shared" si="2"/>
        <v>0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>
        <v>0</v>
      </c>
      <c r="P11" s="93">
        <v>0</v>
      </c>
      <c r="Q11" s="93">
        <v>0</v>
      </c>
      <c r="R11" s="93">
        <v>0</v>
      </c>
      <c r="S11" s="93">
        <v>0</v>
      </c>
      <c r="T11" s="93">
        <v>0</v>
      </c>
      <c r="U11" s="93">
        <v>0</v>
      </c>
    </row>
    <row r="12" spans="1:23" x14ac:dyDescent="0.25">
      <c r="A12" s="196">
        <v>15</v>
      </c>
      <c r="B12" s="95" t="s">
        <v>39</v>
      </c>
      <c r="C12" s="93">
        <v>0</v>
      </c>
      <c r="D12" s="93">
        <v>0</v>
      </c>
      <c r="E12" s="93">
        <v>0</v>
      </c>
      <c r="F12" s="93">
        <f t="shared" si="1"/>
        <v>0</v>
      </c>
      <c r="G12" s="93">
        <v>0</v>
      </c>
      <c r="H12" s="93">
        <v>0</v>
      </c>
      <c r="I12" s="93">
        <f t="shared" si="2"/>
        <v>0</v>
      </c>
      <c r="J12" s="93">
        <v>0</v>
      </c>
      <c r="K12" s="93">
        <v>0</v>
      </c>
      <c r="L12" s="93">
        <v>0</v>
      </c>
      <c r="M12" s="93">
        <v>0</v>
      </c>
      <c r="N12" s="93">
        <v>0</v>
      </c>
      <c r="O12" s="93">
        <v>0</v>
      </c>
      <c r="P12" s="93">
        <v>0</v>
      </c>
      <c r="Q12" s="93">
        <v>0</v>
      </c>
      <c r="R12" s="93">
        <v>0</v>
      </c>
      <c r="S12" s="93">
        <v>0</v>
      </c>
      <c r="T12" s="93">
        <v>0</v>
      </c>
      <c r="U12" s="93">
        <v>0</v>
      </c>
    </row>
    <row r="13" spans="1:23" x14ac:dyDescent="0.25">
      <c r="A13" s="196">
        <v>16</v>
      </c>
      <c r="B13" s="95" t="s">
        <v>40</v>
      </c>
      <c r="C13" s="93">
        <v>0</v>
      </c>
      <c r="D13" s="93">
        <v>0</v>
      </c>
      <c r="E13" s="93">
        <v>0</v>
      </c>
      <c r="F13" s="93">
        <f t="shared" si="1"/>
        <v>0</v>
      </c>
      <c r="G13" s="93">
        <v>0</v>
      </c>
      <c r="H13" s="93">
        <v>0</v>
      </c>
      <c r="I13" s="93">
        <f t="shared" si="2"/>
        <v>0</v>
      </c>
      <c r="J13" s="93">
        <v>0</v>
      </c>
      <c r="K13" s="93">
        <v>0</v>
      </c>
      <c r="L13" s="93">
        <v>0</v>
      </c>
      <c r="M13" s="93">
        <v>0</v>
      </c>
      <c r="N13" s="93">
        <v>0</v>
      </c>
      <c r="O13" s="93">
        <v>0</v>
      </c>
      <c r="P13" s="93">
        <v>0</v>
      </c>
      <c r="Q13" s="93">
        <v>0</v>
      </c>
      <c r="R13" s="93">
        <v>0</v>
      </c>
      <c r="S13" s="93">
        <v>0</v>
      </c>
      <c r="T13" s="93">
        <v>0</v>
      </c>
      <c r="U13" s="93">
        <v>0</v>
      </c>
    </row>
    <row r="14" spans="1:23" x14ac:dyDescent="0.25">
      <c r="A14" s="196">
        <v>17</v>
      </c>
      <c r="B14" s="95" t="s">
        <v>41</v>
      </c>
      <c r="C14" s="93">
        <v>0</v>
      </c>
      <c r="D14" s="93">
        <v>0</v>
      </c>
      <c r="E14" s="93">
        <v>0</v>
      </c>
      <c r="F14" s="93">
        <f t="shared" si="1"/>
        <v>0</v>
      </c>
      <c r="G14" s="93">
        <v>0</v>
      </c>
      <c r="H14" s="93">
        <v>0</v>
      </c>
      <c r="I14" s="93">
        <f t="shared" si="2"/>
        <v>0</v>
      </c>
      <c r="J14" s="93">
        <v>0</v>
      </c>
      <c r="K14" s="93">
        <v>0</v>
      </c>
      <c r="L14" s="93">
        <v>0</v>
      </c>
      <c r="M14" s="93">
        <v>0</v>
      </c>
      <c r="N14" s="93">
        <v>0</v>
      </c>
      <c r="O14" s="93">
        <v>0</v>
      </c>
      <c r="P14" s="93">
        <v>0</v>
      </c>
      <c r="Q14" s="93">
        <v>0</v>
      </c>
      <c r="R14" s="93">
        <v>0</v>
      </c>
      <c r="S14" s="93">
        <v>0</v>
      </c>
      <c r="T14" s="93">
        <v>0</v>
      </c>
      <c r="U14" s="93">
        <v>0</v>
      </c>
    </row>
    <row r="15" spans="1:23" x14ac:dyDescent="0.25">
      <c r="A15" s="196">
        <v>18</v>
      </c>
      <c r="B15" s="95" t="s">
        <v>42</v>
      </c>
      <c r="C15" s="93">
        <v>0</v>
      </c>
      <c r="D15" s="93">
        <v>0</v>
      </c>
      <c r="E15" s="93">
        <v>0</v>
      </c>
      <c r="F15" s="93">
        <f t="shared" si="1"/>
        <v>0</v>
      </c>
      <c r="G15" s="93">
        <v>0</v>
      </c>
      <c r="H15" s="93">
        <v>0</v>
      </c>
      <c r="I15" s="93">
        <f t="shared" si="2"/>
        <v>0</v>
      </c>
      <c r="J15" s="93">
        <v>0</v>
      </c>
      <c r="K15" s="93">
        <v>0</v>
      </c>
      <c r="L15" s="93">
        <v>0</v>
      </c>
      <c r="M15" s="93">
        <v>0</v>
      </c>
      <c r="N15" s="93">
        <v>0</v>
      </c>
      <c r="O15" s="93">
        <v>0</v>
      </c>
      <c r="P15" s="93">
        <v>0</v>
      </c>
      <c r="Q15" s="93">
        <v>0</v>
      </c>
      <c r="R15" s="93">
        <v>0</v>
      </c>
      <c r="S15" s="93">
        <v>0</v>
      </c>
      <c r="T15" s="93">
        <v>0</v>
      </c>
      <c r="U15" s="93">
        <v>0</v>
      </c>
    </row>
    <row r="16" spans="1:23" ht="48" customHeight="1" x14ac:dyDescent="0.25">
      <c r="A16" s="196">
        <v>19</v>
      </c>
      <c r="B16" s="94" t="s">
        <v>43</v>
      </c>
      <c r="C16" s="93">
        <v>0</v>
      </c>
      <c r="D16" s="93">
        <v>0</v>
      </c>
      <c r="E16" s="93">
        <v>0</v>
      </c>
      <c r="F16" s="93">
        <f t="shared" si="1"/>
        <v>0</v>
      </c>
      <c r="G16" s="93">
        <v>0</v>
      </c>
      <c r="H16" s="93">
        <v>0</v>
      </c>
      <c r="I16" s="93">
        <f t="shared" si="2"/>
        <v>0</v>
      </c>
      <c r="J16" s="93">
        <v>0</v>
      </c>
      <c r="K16" s="93">
        <v>0</v>
      </c>
      <c r="L16" s="93">
        <v>0</v>
      </c>
      <c r="M16" s="93">
        <v>0</v>
      </c>
      <c r="N16" s="93">
        <v>0</v>
      </c>
      <c r="O16" s="93">
        <v>0</v>
      </c>
      <c r="P16" s="93">
        <v>0</v>
      </c>
      <c r="Q16" s="93">
        <v>0</v>
      </c>
      <c r="R16" s="93">
        <v>0</v>
      </c>
      <c r="S16" s="93">
        <v>0</v>
      </c>
      <c r="T16" s="93">
        <v>0</v>
      </c>
      <c r="U16" s="93">
        <v>0</v>
      </c>
    </row>
    <row r="17" spans="1:22" x14ac:dyDescent="0.25">
      <c r="A17" s="195">
        <v>2</v>
      </c>
      <c r="B17" s="92" t="s">
        <v>44</v>
      </c>
      <c r="C17" s="93">
        <v>0</v>
      </c>
      <c r="D17" s="93">
        <v>0</v>
      </c>
      <c r="E17" s="93">
        <v>0</v>
      </c>
      <c r="F17" s="93">
        <f t="shared" si="1"/>
        <v>0</v>
      </c>
      <c r="G17" s="93">
        <v>0</v>
      </c>
      <c r="H17" s="93">
        <v>0</v>
      </c>
      <c r="I17" s="93">
        <f t="shared" si="2"/>
        <v>0</v>
      </c>
      <c r="J17" s="93">
        <v>0</v>
      </c>
      <c r="K17" s="93">
        <v>0</v>
      </c>
      <c r="L17" s="93">
        <v>0</v>
      </c>
      <c r="M17" s="93">
        <v>0</v>
      </c>
      <c r="N17" s="93">
        <v>0</v>
      </c>
      <c r="O17" s="93">
        <v>0</v>
      </c>
      <c r="P17" s="93">
        <v>0</v>
      </c>
      <c r="Q17" s="93">
        <v>0</v>
      </c>
      <c r="R17" s="93">
        <v>0</v>
      </c>
      <c r="S17" s="93">
        <v>0</v>
      </c>
      <c r="T17" s="93">
        <v>0</v>
      </c>
      <c r="U17" s="93">
        <v>0</v>
      </c>
    </row>
    <row r="18" spans="1:22" x14ac:dyDescent="0.25">
      <c r="A18" s="196">
        <v>21</v>
      </c>
      <c r="B18" s="95" t="s">
        <v>45</v>
      </c>
      <c r="C18" s="93">
        <v>0</v>
      </c>
      <c r="D18" s="93">
        <v>0</v>
      </c>
      <c r="E18" s="93">
        <v>0</v>
      </c>
      <c r="F18" s="93">
        <f t="shared" si="1"/>
        <v>0</v>
      </c>
      <c r="G18" s="93">
        <v>0</v>
      </c>
      <c r="H18" s="93">
        <v>0</v>
      </c>
      <c r="I18" s="93">
        <f t="shared" si="2"/>
        <v>0</v>
      </c>
      <c r="J18" s="93">
        <v>0</v>
      </c>
      <c r="K18" s="93">
        <v>0</v>
      </c>
      <c r="L18" s="93">
        <v>0</v>
      </c>
      <c r="M18" s="93">
        <v>0</v>
      </c>
      <c r="N18" s="93">
        <v>0</v>
      </c>
      <c r="O18" s="93">
        <v>0</v>
      </c>
      <c r="P18" s="93">
        <v>0</v>
      </c>
      <c r="Q18" s="93">
        <v>0</v>
      </c>
      <c r="R18" s="93">
        <v>0</v>
      </c>
      <c r="S18" s="93">
        <v>0</v>
      </c>
      <c r="T18" s="93">
        <v>0</v>
      </c>
      <c r="U18" s="93">
        <v>0</v>
      </c>
      <c r="V18" s="23"/>
    </row>
    <row r="19" spans="1:22" x14ac:dyDescent="0.25">
      <c r="A19" s="196">
        <v>22</v>
      </c>
      <c r="B19" s="95" t="s">
        <v>46</v>
      </c>
      <c r="C19" s="93">
        <v>0</v>
      </c>
      <c r="D19" s="93">
        <v>0</v>
      </c>
      <c r="E19" s="93">
        <v>0</v>
      </c>
      <c r="F19" s="93">
        <f t="shared" si="1"/>
        <v>0</v>
      </c>
      <c r="G19" s="93">
        <v>0</v>
      </c>
      <c r="H19" s="93">
        <v>0</v>
      </c>
      <c r="I19" s="93">
        <f t="shared" si="2"/>
        <v>0</v>
      </c>
      <c r="J19" s="93">
        <v>0</v>
      </c>
      <c r="K19" s="93">
        <v>0</v>
      </c>
      <c r="L19" s="93">
        <v>0</v>
      </c>
      <c r="M19" s="93">
        <v>0</v>
      </c>
      <c r="N19" s="93">
        <v>0</v>
      </c>
      <c r="O19" s="93">
        <v>0</v>
      </c>
      <c r="P19" s="93">
        <v>0</v>
      </c>
      <c r="Q19" s="93">
        <v>0</v>
      </c>
      <c r="R19" s="93">
        <v>0</v>
      </c>
      <c r="S19" s="93">
        <v>0</v>
      </c>
      <c r="T19" s="93">
        <v>0</v>
      </c>
      <c r="U19" s="93">
        <v>0</v>
      </c>
    </row>
    <row r="20" spans="1:22" x14ac:dyDescent="0.25">
      <c r="A20" s="196">
        <v>23</v>
      </c>
      <c r="B20" s="95" t="s">
        <v>47</v>
      </c>
      <c r="C20" s="93">
        <v>0</v>
      </c>
      <c r="D20" s="93">
        <v>0</v>
      </c>
      <c r="E20" s="93">
        <v>0</v>
      </c>
      <c r="F20" s="93">
        <f t="shared" si="1"/>
        <v>0</v>
      </c>
      <c r="G20" s="93">
        <v>0</v>
      </c>
      <c r="H20" s="93">
        <v>0</v>
      </c>
      <c r="I20" s="93">
        <f t="shared" si="2"/>
        <v>0</v>
      </c>
      <c r="J20" s="93">
        <v>0</v>
      </c>
      <c r="K20" s="93">
        <v>0</v>
      </c>
      <c r="L20" s="93">
        <v>0</v>
      </c>
      <c r="M20" s="93">
        <v>0</v>
      </c>
      <c r="N20" s="93">
        <v>0</v>
      </c>
      <c r="O20" s="93">
        <v>0</v>
      </c>
      <c r="P20" s="93">
        <v>0</v>
      </c>
      <c r="Q20" s="93">
        <v>0</v>
      </c>
      <c r="R20" s="93">
        <v>0</v>
      </c>
      <c r="S20" s="93">
        <v>0</v>
      </c>
      <c r="T20" s="93">
        <v>0</v>
      </c>
      <c r="U20" s="93">
        <v>0</v>
      </c>
    </row>
    <row r="21" spans="1:22" x14ac:dyDescent="0.25">
      <c r="A21" s="196">
        <v>24</v>
      </c>
      <c r="B21" s="95" t="s">
        <v>48</v>
      </c>
      <c r="C21" s="93">
        <v>0</v>
      </c>
      <c r="D21" s="93">
        <v>0</v>
      </c>
      <c r="E21" s="93">
        <v>0</v>
      </c>
      <c r="F21" s="93">
        <f t="shared" si="1"/>
        <v>0</v>
      </c>
      <c r="G21" s="93">
        <v>0</v>
      </c>
      <c r="H21" s="93">
        <v>0</v>
      </c>
      <c r="I21" s="93">
        <f t="shared" si="2"/>
        <v>0</v>
      </c>
      <c r="J21" s="93">
        <v>0</v>
      </c>
      <c r="K21" s="93">
        <v>0</v>
      </c>
      <c r="L21" s="93">
        <v>0</v>
      </c>
      <c r="M21" s="93">
        <v>0</v>
      </c>
      <c r="N21" s="93">
        <v>0</v>
      </c>
      <c r="O21" s="93">
        <v>0</v>
      </c>
      <c r="P21" s="93">
        <v>0</v>
      </c>
      <c r="Q21" s="93">
        <v>0</v>
      </c>
      <c r="R21" s="93">
        <v>0</v>
      </c>
      <c r="S21" s="93">
        <v>0</v>
      </c>
      <c r="T21" s="93">
        <v>0</v>
      </c>
      <c r="U21" s="93">
        <v>0</v>
      </c>
    </row>
    <row r="22" spans="1:22" x14ac:dyDescent="0.25">
      <c r="A22" s="196">
        <v>25</v>
      </c>
      <c r="B22" s="95" t="s">
        <v>109</v>
      </c>
      <c r="C22" s="93">
        <v>0</v>
      </c>
      <c r="D22" s="93">
        <v>0</v>
      </c>
      <c r="E22" s="93">
        <v>0</v>
      </c>
      <c r="F22" s="93">
        <f t="shared" si="1"/>
        <v>0</v>
      </c>
      <c r="G22" s="93">
        <v>0</v>
      </c>
      <c r="H22" s="93">
        <v>0</v>
      </c>
      <c r="I22" s="93">
        <f t="shared" si="2"/>
        <v>0</v>
      </c>
      <c r="J22" s="93">
        <v>0</v>
      </c>
      <c r="K22" s="93">
        <v>0</v>
      </c>
      <c r="L22" s="93">
        <v>0</v>
      </c>
      <c r="M22" s="93">
        <v>0</v>
      </c>
      <c r="N22" s="93">
        <v>0</v>
      </c>
      <c r="O22" s="93">
        <v>0</v>
      </c>
      <c r="P22" s="93">
        <v>0</v>
      </c>
      <c r="Q22" s="93">
        <v>0</v>
      </c>
      <c r="R22" s="93">
        <v>0</v>
      </c>
      <c r="S22" s="93">
        <v>0</v>
      </c>
      <c r="T22" s="93">
        <v>0</v>
      </c>
      <c r="U22" s="93">
        <v>0</v>
      </c>
    </row>
    <row r="23" spans="1:22" x14ac:dyDescent="0.25">
      <c r="A23" s="195">
        <v>3</v>
      </c>
      <c r="B23" s="92" t="s">
        <v>50</v>
      </c>
      <c r="C23" s="93">
        <v>0</v>
      </c>
      <c r="D23" s="93">
        <v>0</v>
      </c>
      <c r="E23" s="93">
        <v>0</v>
      </c>
      <c r="F23" s="93">
        <f t="shared" si="1"/>
        <v>0</v>
      </c>
      <c r="G23" s="93">
        <v>0</v>
      </c>
      <c r="H23" s="93">
        <v>0</v>
      </c>
      <c r="I23" s="93">
        <f t="shared" si="2"/>
        <v>0</v>
      </c>
      <c r="J23" s="93">
        <v>0</v>
      </c>
      <c r="K23" s="93">
        <v>0</v>
      </c>
      <c r="L23" s="93">
        <v>0</v>
      </c>
      <c r="M23" s="93">
        <v>0</v>
      </c>
      <c r="N23" s="93">
        <v>0</v>
      </c>
      <c r="O23" s="93">
        <v>0</v>
      </c>
      <c r="P23" s="93">
        <v>0</v>
      </c>
      <c r="Q23" s="93">
        <v>0</v>
      </c>
      <c r="R23" s="93">
        <v>0</v>
      </c>
      <c r="S23" s="93">
        <v>0</v>
      </c>
      <c r="T23" s="93">
        <v>0</v>
      </c>
      <c r="U23" s="93">
        <v>0</v>
      </c>
    </row>
    <row r="24" spans="1:22" x14ac:dyDescent="0.25">
      <c r="A24" s="196">
        <v>31</v>
      </c>
      <c r="B24" s="95" t="s">
        <v>51</v>
      </c>
      <c r="C24" s="93">
        <v>0</v>
      </c>
      <c r="D24" s="93">
        <v>0</v>
      </c>
      <c r="E24" s="93">
        <v>0</v>
      </c>
      <c r="F24" s="93">
        <f t="shared" si="1"/>
        <v>0</v>
      </c>
      <c r="G24" s="93">
        <v>0</v>
      </c>
      <c r="H24" s="93">
        <v>0</v>
      </c>
      <c r="I24" s="93">
        <f t="shared" si="2"/>
        <v>0</v>
      </c>
      <c r="J24" s="93">
        <v>0</v>
      </c>
      <c r="K24" s="93">
        <v>0</v>
      </c>
      <c r="L24" s="93">
        <v>0</v>
      </c>
      <c r="M24" s="93">
        <v>0</v>
      </c>
      <c r="N24" s="93">
        <v>0</v>
      </c>
      <c r="O24" s="93">
        <v>0</v>
      </c>
      <c r="P24" s="93">
        <v>0</v>
      </c>
      <c r="Q24" s="93">
        <v>0</v>
      </c>
      <c r="R24" s="93">
        <v>0</v>
      </c>
      <c r="S24" s="93">
        <v>0</v>
      </c>
      <c r="T24" s="93">
        <v>0</v>
      </c>
      <c r="U24" s="93">
        <v>0</v>
      </c>
    </row>
    <row r="25" spans="1:22" ht="33" customHeight="1" x14ac:dyDescent="0.25">
      <c r="A25" s="196">
        <v>39</v>
      </c>
      <c r="B25" s="94" t="s">
        <v>52</v>
      </c>
      <c r="C25" s="93">
        <v>0</v>
      </c>
      <c r="D25" s="93">
        <v>0</v>
      </c>
      <c r="E25" s="93">
        <v>0</v>
      </c>
      <c r="F25" s="93">
        <f t="shared" si="1"/>
        <v>0</v>
      </c>
      <c r="G25" s="93">
        <v>0</v>
      </c>
      <c r="H25" s="93">
        <v>0</v>
      </c>
      <c r="I25" s="93">
        <f t="shared" si="2"/>
        <v>0</v>
      </c>
      <c r="J25" s="93">
        <v>0</v>
      </c>
      <c r="K25" s="93">
        <v>0</v>
      </c>
      <c r="L25" s="93">
        <v>0</v>
      </c>
      <c r="M25" s="93">
        <v>0</v>
      </c>
      <c r="N25" s="93">
        <v>0</v>
      </c>
      <c r="O25" s="93">
        <v>0</v>
      </c>
      <c r="P25" s="93">
        <v>0</v>
      </c>
      <c r="Q25" s="93">
        <v>0</v>
      </c>
      <c r="R25" s="93">
        <v>0</v>
      </c>
      <c r="S25" s="93">
        <v>0</v>
      </c>
      <c r="T25" s="93">
        <v>0</v>
      </c>
      <c r="U25" s="93">
        <v>0</v>
      </c>
    </row>
    <row r="26" spans="1:22" x14ac:dyDescent="0.25">
      <c r="A26" s="198">
        <v>4</v>
      </c>
      <c r="B26" s="92" t="s">
        <v>53</v>
      </c>
      <c r="C26" s="93">
        <v>0</v>
      </c>
      <c r="D26" s="189">
        <f>SUM(D27:D32)</f>
        <v>0</v>
      </c>
      <c r="E26" s="93">
        <v>0</v>
      </c>
      <c r="F26" s="189">
        <f t="shared" si="1"/>
        <v>0</v>
      </c>
      <c r="G26" s="189">
        <v>0</v>
      </c>
      <c r="H26" s="93">
        <v>0</v>
      </c>
      <c r="I26" s="189">
        <f t="shared" si="2"/>
        <v>0</v>
      </c>
      <c r="J26" s="189">
        <f>SUM(J27:J32)</f>
        <v>0</v>
      </c>
      <c r="K26" s="189">
        <f t="shared" ref="K26:U26" si="3">SUM(K27:K32)</f>
        <v>0</v>
      </c>
      <c r="L26" s="189">
        <f t="shared" si="3"/>
        <v>0</v>
      </c>
      <c r="M26" s="189">
        <f t="shared" si="3"/>
        <v>0</v>
      </c>
      <c r="N26" s="189">
        <f t="shared" si="3"/>
        <v>0</v>
      </c>
      <c r="O26" s="189">
        <f t="shared" si="3"/>
        <v>0</v>
      </c>
      <c r="P26" s="189">
        <f t="shared" si="3"/>
        <v>0</v>
      </c>
      <c r="Q26" s="189">
        <f t="shared" si="3"/>
        <v>0</v>
      </c>
      <c r="R26" s="189">
        <f t="shared" si="3"/>
        <v>0</v>
      </c>
      <c r="S26" s="189">
        <f t="shared" si="3"/>
        <v>0</v>
      </c>
      <c r="T26" s="189">
        <f t="shared" si="3"/>
        <v>0</v>
      </c>
      <c r="U26" s="189">
        <f t="shared" si="3"/>
        <v>0</v>
      </c>
    </row>
    <row r="27" spans="1:22" ht="33" customHeight="1" x14ac:dyDescent="0.25">
      <c r="A27" s="90">
        <v>41</v>
      </c>
      <c r="B27" s="199" t="s">
        <v>110</v>
      </c>
      <c r="C27" s="93">
        <v>0</v>
      </c>
      <c r="D27" s="93">
        <v>0</v>
      </c>
      <c r="E27" s="93">
        <v>0</v>
      </c>
      <c r="F27" s="93">
        <f t="shared" si="1"/>
        <v>0</v>
      </c>
      <c r="G27" s="93">
        <v>0</v>
      </c>
      <c r="H27" s="93">
        <v>0</v>
      </c>
      <c r="I27" s="93">
        <f t="shared" si="2"/>
        <v>0</v>
      </c>
      <c r="J27" s="93">
        <f t="shared" ref="J27:L31" si="4">G27+H27-I27</f>
        <v>0</v>
      </c>
      <c r="K27" s="93">
        <f t="shared" si="4"/>
        <v>0</v>
      </c>
      <c r="L27" s="93">
        <f t="shared" si="4"/>
        <v>0</v>
      </c>
      <c r="M27" s="93">
        <f t="shared" ref="M27:M31" si="5">J27+K27-L27</f>
        <v>0</v>
      </c>
      <c r="N27" s="93">
        <f t="shared" ref="N27:N31" si="6">K27+L27-M27</f>
        <v>0</v>
      </c>
      <c r="O27" s="93">
        <f t="shared" ref="O27:O31" si="7">L27+M27-N27</f>
        <v>0</v>
      </c>
      <c r="P27" s="93">
        <f t="shared" ref="P27:P31" si="8">M27+N27-O27</f>
        <v>0</v>
      </c>
      <c r="Q27" s="93">
        <f t="shared" ref="Q27:Q31" si="9">N27+O27-P27</f>
        <v>0</v>
      </c>
      <c r="R27" s="93">
        <f t="shared" ref="R27:R31" si="10">O27+P27-Q27</f>
        <v>0</v>
      </c>
      <c r="S27" s="93">
        <f t="shared" ref="S27:S31" si="11">P27+Q27-R27</f>
        <v>0</v>
      </c>
      <c r="T27" s="93">
        <f t="shared" ref="T27:T31" si="12">Q27+R27-S27</f>
        <v>0</v>
      </c>
      <c r="U27" s="93">
        <f t="shared" ref="U27:U31" si="13">R27+S27-T27</f>
        <v>0</v>
      </c>
    </row>
    <row r="28" spans="1:22" x14ac:dyDescent="0.25">
      <c r="A28" s="90">
        <v>42</v>
      </c>
      <c r="B28" s="95" t="s">
        <v>55</v>
      </c>
      <c r="C28" s="93">
        <v>0</v>
      </c>
      <c r="D28" s="93">
        <v>0</v>
      </c>
      <c r="E28" s="93">
        <v>0</v>
      </c>
      <c r="F28" s="93">
        <f t="shared" si="1"/>
        <v>0</v>
      </c>
      <c r="G28" s="93">
        <v>0</v>
      </c>
      <c r="H28" s="93">
        <v>0</v>
      </c>
      <c r="I28" s="93">
        <f t="shared" si="2"/>
        <v>0</v>
      </c>
      <c r="J28" s="93">
        <f t="shared" si="4"/>
        <v>0</v>
      </c>
      <c r="K28" s="93">
        <f t="shared" si="4"/>
        <v>0</v>
      </c>
      <c r="L28" s="93">
        <f t="shared" si="4"/>
        <v>0</v>
      </c>
      <c r="M28" s="93">
        <f t="shared" si="5"/>
        <v>0</v>
      </c>
      <c r="N28" s="93">
        <f t="shared" si="6"/>
        <v>0</v>
      </c>
      <c r="O28" s="93">
        <f t="shared" si="7"/>
        <v>0</v>
      </c>
      <c r="P28" s="93">
        <f t="shared" si="8"/>
        <v>0</v>
      </c>
      <c r="Q28" s="93">
        <f t="shared" si="9"/>
        <v>0</v>
      </c>
      <c r="R28" s="93">
        <f t="shared" si="10"/>
        <v>0</v>
      </c>
      <c r="S28" s="93">
        <f t="shared" si="11"/>
        <v>0</v>
      </c>
      <c r="T28" s="93">
        <f t="shared" si="12"/>
        <v>0</v>
      </c>
      <c r="U28" s="93">
        <f t="shared" si="13"/>
        <v>0</v>
      </c>
    </row>
    <row r="29" spans="1:22" x14ac:dyDescent="0.25">
      <c r="A29" s="90">
        <v>43</v>
      </c>
      <c r="B29" s="95" t="s">
        <v>56</v>
      </c>
      <c r="C29" s="93"/>
      <c r="D29" s="93">
        <v>0</v>
      </c>
      <c r="E29" s="93">
        <v>0</v>
      </c>
      <c r="F29" s="93">
        <f t="shared" si="1"/>
        <v>0</v>
      </c>
      <c r="G29" s="93">
        <v>0</v>
      </c>
      <c r="H29" s="93">
        <v>0</v>
      </c>
      <c r="I29" s="93">
        <f t="shared" si="2"/>
        <v>0</v>
      </c>
      <c r="J29" s="93">
        <f t="shared" si="4"/>
        <v>0</v>
      </c>
      <c r="K29" s="93">
        <f t="shared" si="4"/>
        <v>0</v>
      </c>
      <c r="L29" s="93">
        <f t="shared" si="4"/>
        <v>0</v>
      </c>
      <c r="M29" s="93">
        <f t="shared" si="5"/>
        <v>0</v>
      </c>
      <c r="N29" s="93">
        <f t="shared" si="6"/>
        <v>0</v>
      </c>
      <c r="O29" s="93">
        <f t="shared" si="7"/>
        <v>0</v>
      </c>
      <c r="P29" s="93">
        <f t="shared" si="8"/>
        <v>0</v>
      </c>
      <c r="Q29" s="93">
        <f t="shared" si="9"/>
        <v>0</v>
      </c>
      <c r="R29" s="93">
        <f t="shared" si="10"/>
        <v>0</v>
      </c>
      <c r="S29" s="93">
        <f t="shared" si="11"/>
        <v>0</v>
      </c>
      <c r="T29" s="93">
        <f t="shared" si="12"/>
        <v>0</v>
      </c>
      <c r="U29" s="93">
        <f t="shared" si="13"/>
        <v>0</v>
      </c>
    </row>
    <row r="30" spans="1:22" x14ac:dyDescent="0.25">
      <c r="A30" s="200">
        <v>44</v>
      </c>
      <c r="B30" s="96" t="s">
        <v>57</v>
      </c>
      <c r="C30" s="93">
        <v>0</v>
      </c>
      <c r="D30" s="93">
        <v>0</v>
      </c>
      <c r="E30" s="93">
        <v>0</v>
      </c>
      <c r="F30" s="93">
        <f t="shared" si="1"/>
        <v>0</v>
      </c>
      <c r="G30" s="93">
        <v>0</v>
      </c>
      <c r="H30" s="93">
        <v>0</v>
      </c>
      <c r="I30" s="93">
        <f t="shared" si="2"/>
        <v>0</v>
      </c>
      <c r="J30" s="93">
        <f t="shared" si="4"/>
        <v>0</v>
      </c>
      <c r="K30" s="93">
        <f t="shared" si="4"/>
        <v>0</v>
      </c>
      <c r="L30" s="93">
        <f t="shared" si="4"/>
        <v>0</v>
      </c>
      <c r="M30" s="93">
        <f t="shared" si="5"/>
        <v>0</v>
      </c>
      <c r="N30" s="93">
        <f t="shared" si="6"/>
        <v>0</v>
      </c>
      <c r="O30" s="93">
        <f t="shared" si="7"/>
        <v>0</v>
      </c>
      <c r="P30" s="93">
        <f t="shared" si="8"/>
        <v>0</v>
      </c>
      <c r="Q30" s="93">
        <f t="shared" si="9"/>
        <v>0</v>
      </c>
      <c r="R30" s="93">
        <f t="shared" si="10"/>
        <v>0</v>
      </c>
      <c r="S30" s="93">
        <f t="shared" si="11"/>
        <v>0</v>
      </c>
      <c r="T30" s="93">
        <f t="shared" si="12"/>
        <v>0</v>
      </c>
      <c r="U30" s="93">
        <f t="shared" si="13"/>
        <v>0</v>
      </c>
    </row>
    <row r="31" spans="1:22" x14ac:dyDescent="0.25">
      <c r="A31" s="90">
        <v>45</v>
      </c>
      <c r="B31" s="95" t="s">
        <v>111</v>
      </c>
      <c r="C31" s="93">
        <v>0</v>
      </c>
      <c r="D31" s="93">
        <v>0</v>
      </c>
      <c r="E31" s="93">
        <v>0</v>
      </c>
      <c r="F31" s="93">
        <f t="shared" si="1"/>
        <v>0</v>
      </c>
      <c r="G31" s="93">
        <v>0</v>
      </c>
      <c r="H31" s="93">
        <v>0</v>
      </c>
      <c r="I31" s="93">
        <f t="shared" si="2"/>
        <v>0</v>
      </c>
      <c r="J31" s="93">
        <f t="shared" si="4"/>
        <v>0</v>
      </c>
      <c r="K31" s="93">
        <f t="shared" si="4"/>
        <v>0</v>
      </c>
      <c r="L31" s="93">
        <f t="shared" si="4"/>
        <v>0</v>
      </c>
      <c r="M31" s="93">
        <f t="shared" si="5"/>
        <v>0</v>
      </c>
      <c r="N31" s="93">
        <f t="shared" si="6"/>
        <v>0</v>
      </c>
      <c r="O31" s="93">
        <f t="shared" si="7"/>
        <v>0</v>
      </c>
      <c r="P31" s="93">
        <f t="shared" si="8"/>
        <v>0</v>
      </c>
      <c r="Q31" s="93">
        <f t="shared" si="9"/>
        <v>0</v>
      </c>
      <c r="R31" s="93">
        <f t="shared" si="10"/>
        <v>0</v>
      </c>
      <c r="S31" s="93">
        <f t="shared" si="11"/>
        <v>0</v>
      </c>
      <c r="T31" s="93">
        <f t="shared" si="12"/>
        <v>0</v>
      </c>
      <c r="U31" s="93">
        <f t="shared" si="13"/>
        <v>0</v>
      </c>
    </row>
    <row r="32" spans="1:22" ht="49.5" customHeight="1" x14ac:dyDescent="0.25">
      <c r="A32" s="90">
        <v>49</v>
      </c>
      <c r="B32" s="94" t="s">
        <v>112</v>
      </c>
      <c r="C32" s="93">
        <v>0</v>
      </c>
      <c r="D32" s="93"/>
      <c r="E32" s="93">
        <v>0</v>
      </c>
      <c r="F32" s="93">
        <f t="shared" si="1"/>
        <v>0</v>
      </c>
      <c r="G32" s="93">
        <v>0</v>
      </c>
      <c r="H32" s="93">
        <v>0</v>
      </c>
      <c r="I32" s="93">
        <f t="shared" si="2"/>
        <v>0</v>
      </c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</row>
    <row r="33" spans="1:23" x14ac:dyDescent="0.25">
      <c r="A33" s="198">
        <v>5</v>
      </c>
      <c r="B33" s="92" t="s">
        <v>60</v>
      </c>
      <c r="C33" s="201">
        <f>SUM(C34:C36)</f>
        <v>200000</v>
      </c>
      <c r="D33" s="189">
        <v>0</v>
      </c>
      <c r="E33" s="189">
        <v>0</v>
      </c>
      <c r="F33" s="201">
        <v>0</v>
      </c>
      <c r="G33" s="93">
        <v>0</v>
      </c>
      <c r="H33" s="93">
        <v>0</v>
      </c>
      <c r="I33" s="189">
        <f t="shared" si="2"/>
        <v>0</v>
      </c>
      <c r="J33" s="201">
        <f>SUM(J34:J37)</f>
        <v>16666.66</v>
      </c>
      <c r="K33" s="201">
        <f t="shared" ref="K33:U33" si="14">SUM(K34:K37)</f>
        <v>16666.66</v>
      </c>
      <c r="L33" s="201">
        <f t="shared" si="14"/>
        <v>16666.66</v>
      </c>
      <c r="M33" s="201">
        <f t="shared" si="14"/>
        <v>16666.66</v>
      </c>
      <c r="N33" s="201">
        <f t="shared" si="14"/>
        <v>16666.66</v>
      </c>
      <c r="O33" s="201">
        <f t="shared" si="14"/>
        <v>16666.66</v>
      </c>
      <c r="P33" s="201">
        <f t="shared" si="14"/>
        <v>16666.66</v>
      </c>
      <c r="Q33" s="201">
        <f t="shared" si="14"/>
        <v>16666.66</v>
      </c>
      <c r="R33" s="201">
        <f t="shared" si="14"/>
        <v>16666.66</v>
      </c>
      <c r="S33" s="201">
        <f t="shared" si="14"/>
        <v>16666.66</v>
      </c>
      <c r="T33" s="201">
        <f t="shared" si="14"/>
        <v>16666.66</v>
      </c>
      <c r="U33" s="201">
        <f t="shared" si="14"/>
        <v>16666.740000000002</v>
      </c>
    </row>
    <row r="34" spans="1:23" x14ac:dyDescent="0.25">
      <c r="A34" s="90">
        <v>51</v>
      </c>
      <c r="B34" s="95" t="s">
        <v>60</v>
      </c>
      <c r="C34" s="100">
        <v>200000</v>
      </c>
      <c r="D34" s="93">
        <v>0</v>
      </c>
      <c r="E34" s="93">
        <v>0</v>
      </c>
      <c r="F34" s="100">
        <v>0</v>
      </c>
      <c r="G34" s="93">
        <v>0</v>
      </c>
      <c r="H34" s="93">
        <v>0</v>
      </c>
      <c r="I34" s="93">
        <f t="shared" si="2"/>
        <v>0</v>
      </c>
      <c r="J34" s="144">
        <v>16666.66</v>
      </c>
      <c r="K34" s="144">
        <v>16666.66</v>
      </c>
      <c r="L34" s="144">
        <v>16666.66</v>
      </c>
      <c r="M34" s="144">
        <v>16666.66</v>
      </c>
      <c r="N34" s="144">
        <v>16666.66</v>
      </c>
      <c r="O34" s="144">
        <v>16666.66</v>
      </c>
      <c r="P34" s="144">
        <v>16666.66</v>
      </c>
      <c r="Q34" s="144">
        <v>16666.66</v>
      </c>
      <c r="R34" s="144">
        <v>16666.66</v>
      </c>
      <c r="S34" s="144">
        <v>16666.66</v>
      </c>
      <c r="T34" s="144">
        <v>16666.66</v>
      </c>
      <c r="U34" s="144">
        <v>16666.740000000002</v>
      </c>
      <c r="V34" s="23"/>
      <c r="W34" s="23"/>
    </row>
    <row r="35" spans="1:23" x14ac:dyDescent="0.25">
      <c r="A35" s="90">
        <v>52</v>
      </c>
      <c r="B35" s="95" t="s">
        <v>61</v>
      </c>
      <c r="C35" s="93">
        <v>0</v>
      </c>
      <c r="D35" s="93">
        <v>0</v>
      </c>
      <c r="E35" s="93">
        <v>0</v>
      </c>
      <c r="F35" s="93">
        <f t="shared" si="1"/>
        <v>0</v>
      </c>
      <c r="G35" s="93">
        <v>0</v>
      </c>
      <c r="H35" s="93">
        <v>0</v>
      </c>
      <c r="I35" s="93">
        <f t="shared" si="2"/>
        <v>0</v>
      </c>
      <c r="J35" s="93">
        <v>0</v>
      </c>
      <c r="K35" s="93">
        <v>0</v>
      </c>
      <c r="L35" s="93">
        <v>0</v>
      </c>
      <c r="M35" s="93">
        <v>0</v>
      </c>
      <c r="N35" s="93">
        <v>0</v>
      </c>
      <c r="O35" s="93">
        <v>0</v>
      </c>
      <c r="P35" s="93">
        <v>0</v>
      </c>
      <c r="Q35" s="93">
        <v>0</v>
      </c>
      <c r="R35" s="93">
        <v>0</v>
      </c>
      <c r="S35" s="93">
        <v>0</v>
      </c>
      <c r="T35" s="93">
        <v>0</v>
      </c>
      <c r="U35" s="93">
        <v>0</v>
      </c>
    </row>
    <row r="36" spans="1:23" ht="46.5" customHeight="1" x14ac:dyDescent="0.25">
      <c r="A36" s="90">
        <v>59</v>
      </c>
      <c r="B36" s="199" t="s">
        <v>113</v>
      </c>
      <c r="C36" s="93">
        <v>0</v>
      </c>
      <c r="D36" s="93">
        <v>0</v>
      </c>
      <c r="E36" s="93">
        <v>0</v>
      </c>
      <c r="F36" s="93">
        <f t="shared" si="1"/>
        <v>0</v>
      </c>
      <c r="G36" s="93">
        <v>0</v>
      </c>
      <c r="H36" s="93">
        <v>0</v>
      </c>
      <c r="I36" s="93">
        <f t="shared" si="2"/>
        <v>0</v>
      </c>
      <c r="J36" s="93">
        <v>0</v>
      </c>
      <c r="K36" s="93">
        <v>0</v>
      </c>
      <c r="L36" s="93">
        <v>0</v>
      </c>
      <c r="M36" s="93">
        <v>0</v>
      </c>
      <c r="N36" s="93">
        <v>0</v>
      </c>
      <c r="O36" s="93">
        <v>0</v>
      </c>
      <c r="P36" s="93">
        <v>0</v>
      </c>
      <c r="Q36" s="93">
        <v>0</v>
      </c>
      <c r="R36" s="93">
        <v>0</v>
      </c>
      <c r="S36" s="93">
        <v>0</v>
      </c>
      <c r="T36" s="93">
        <v>0</v>
      </c>
      <c r="U36" s="93">
        <v>0</v>
      </c>
    </row>
    <row r="37" spans="1:23" x14ac:dyDescent="0.25">
      <c r="A37" s="195">
        <v>6</v>
      </c>
      <c r="B37" s="202" t="s">
        <v>63</v>
      </c>
      <c r="C37" s="93">
        <v>0</v>
      </c>
      <c r="D37" s="93">
        <v>0</v>
      </c>
      <c r="E37" s="93">
        <v>0</v>
      </c>
      <c r="F37" s="93">
        <f t="shared" si="1"/>
        <v>0</v>
      </c>
      <c r="G37" s="93">
        <v>0</v>
      </c>
      <c r="H37" s="93">
        <v>0</v>
      </c>
      <c r="I37" s="93">
        <f t="shared" si="2"/>
        <v>0</v>
      </c>
      <c r="J37" s="93">
        <v>0</v>
      </c>
      <c r="K37" s="93">
        <v>0</v>
      </c>
      <c r="L37" s="93">
        <v>0</v>
      </c>
      <c r="M37" s="93">
        <v>0</v>
      </c>
      <c r="N37" s="93">
        <v>0</v>
      </c>
      <c r="O37" s="93">
        <v>0</v>
      </c>
      <c r="P37" s="93">
        <v>0</v>
      </c>
      <c r="Q37" s="93">
        <v>0</v>
      </c>
      <c r="R37" s="93">
        <v>0</v>
      </c>
      <c r="S37" s="93">
        <v>0</v>
      </c>
      <c r="T37" s="93">
        <v>0</v>
      </c>
      <c r="U37" s="93">
        <v>0</v>
      </c>
    </row>
    <row r="38" spans="1:23" hidden="1" x14ac:dyDescent="0.25">
      <c r="A38" s="196">
        <v>61</v>
      </c>
      <c r="B38" s="94" t="s">
        <v>63</v>
      </c>
      <c r="C38" s="93">
        <v>0</v>
      </c>
      <c r="D38" s="93">
        <v>0</v>
      </c>
      <c r="E38" s="93">
        <v>0</v>
      </c>
      <c r="F38" s="93">
        <f t="shared" si="1"/>
        <v>0</v>
      </c>
      <c r="G38" s="93">
        <v>0</v>
      </c>
      <c r="H38" s="93">
        <v>0</v>
      </c>
      <c r="I38" s="93">
        <f t="shared" si="2"/>
        <v>0</v>
      </c>
      <c r="J38" s="93">
        <v>0</v>
      </c>
      <c r="K38" s="93">
        <v>0</v>
      </c>
      <c r="L38" s="93">
        <v>0</v>
      </c>
      <c r="M38" s="93">
        <v>0</v>
      </c>
      <c r="N38" s="93">
        <v>0</v>
      </c>
      <c r="O38" s="93">
        <v>0</v>
      </c>
      <c r="P38" s="93">
        <v>0</v>
      </c>
      <c r="Q38" s="93">
        <v>0</v>
      </c>
      <c r="R38" s="93">
        <v>0</v>
      </c>
      <c r="S38" s="93">
        <v>0</v>
      </c>
      <c r="T38" s="93">
        <v>0</v>
      </c>
      <c r="U38" s="93">
        <v>0</v>
      </c>
    </row>
    <row r="39" spans="1:23" hidden="1" x14ac:dyDescent="0.25">
      <c r="A39" s="196">
        <v>62</v>
      </c>
      <c r="B39" s="94" t="s">
        <v>64</v>
      </c>
      <c r="C39" s="93">
        <v>0</v>
      </c>
      <c r="D39" s="93">
        <v>0</v>
      </c>
      <c r="E39" s="93">
        <v>0</v>
      </c>
      <c r="F39" s="93">
        <f t="shared" si="1"/>
        <v>0</v>
      </c>
      <c r="G39" s="93">
        <v>0</v>
      </c>
      <c r="H39" s="93">
        <v>0</v>
      </c>
      <c r="I39" s="93">
        <f t="shared" si="2"/>
        <v>0</v>
      </c>
      <c r="J39" s="93">
        <v>0</v>
      </c>
      <c r="K39" s="93">
        <v>0</v>
      </c>
      <c r="L39" s="93">
        <v>0</v>
      </c>
      <c r="M39" s="93">
        <v>0</v>
      </c>
      <c r="N39" s="93">
        <v>0</v>
      </c>
      <c r="O39" s="93">
        <v>0</v>
      </c>
      <c r="P39" s="93">
        <v>0</v>
      </c>
      <c r="Q39" s="93">
        <v>0</v>
      </c>
      <c r="R39" s="93">
        <v>0</v>
      </c>
      <c r="S39" s="93">
        <v>0</v>
      </c>
      <c r="T39" s="93">
        <v>0</v>
      </c>
      <c r="U39" s="93">
        <v>0</v>
      </c>
    </row>
    <row r="40" spans="1:23" hidden="1" x14ac:dyDescent="0.25">
      <c r="A40" s="196">
        <v>63</v>
      </c>
      <c r="B40" s="94" t="s">
        <v>65</v>
      </c>
      <c r="C40" s="93">
        <v>0</v>
      </c>
      <c r="D40" s="93">
        <v>0</v>
      </c>
      <c r="E40" s="93">
        <v>0</v>
      </c>
      <c r="F40" s="93">
        <f t="shared" si="1"/>
        <v>0</v>
      </c>
      <c r="G40" s="93">
        <v>0</v>
      </c>
      <c r="H40" s="93">
        <v>0</v>
      </c>
      <c r="I40" s="93">
        <f t="shared" si="2"/>
        <v>0</v>
      </c>
      <c r="J40" s="93">
        <v>0</v>
      </c>
      <c r="K40" s="93">
        <v>0</v>
      </c>
      <c r="L40" s="93">
        <v>0</v>
      </c>
      <c r="M40" s="93">
        <v>0</v>
      </c>
      <c r="N40" s="93">
        <v>0</v>
      </c>
      <c r="O40" s="93">
        <v>0</v>
      </c>
      <c r="P40" s="93">
        <v>0</v>
      </c>
      <c r="Q40" s="93">
        <v>0</v>
      </c>
      <c r="R40" s="93">
        <v>0</v>
      </c>
      <c r="S40" s="93">
        <v>0</v>
      </c>
      <c r="T40" s="93">
        <v>0</v>
      </c>
      <c r="U40" s="93">
        <v>0</v>
      </c>
    </row>
    <row r="41" spans="1:23" ht="42.75" hidden="1" x14ac:dyDescent="0.25">
      <c r="A41" s="196">
        <v>69</v>
      </c>
      <c r="B41" s="94" t="s">
        <v>66</v>
      </c>
      <c r="C41" s="93">
        <v>0</v>
      </c>
      <c r="D41" s="93">
        <v>0</v>
      </c>
      <c r="E41" s="93">
        <v>0</v>
      </c>
      <c r="F41" s="93">
        <f t="shared" si="1"/>
        <v>0</v>
      </c>
      <c r="G41" s="93">
        <v>0</v>
      </c>
      <c r="H41" s="93">
        <v>0</v>
      </c>
      <c r="I41" s="93">
        <f t="shared" si="2"/>
        <v>0</v>
      </c>
      <c r="J41" s="93">
        <v>0</v>
      </c>
      <c r="K41" s="93">
        <v>0</v>
      </c>
      <c r="L41" s="93">
        <v>0</v>
      </c>
      <c r="M41" s="93">
        <v>0</v>
      </c>
      <c r="N41" s="93">
        <v>0</v>
      </c>
      <c r="O41" s="93">
        <v>0</v>
      </c>
      <c r="P41" s="93">
        <v>0</v>
      </c>
      <c r="Q41" s="93">
        <v>0</v>
      </c>
      <c r="R41" s="93">
        <v>0</v>
      </c>
      <c r="S41" s="93">
        <v>0</v>
      </c>
      <c r="T41" s="93">
        <v>0</v>
      </c>
      <c r="U41" s="93">
        <v>0</v>
      </c>
    </row>
    <row r="42" spans="1:23" ht="30" x14ac:dyDescent="0.25">
      <c r="A42" s="195">
        <v>7</v>
      </c>
      <c r="B42" s="203" t="s">
        <v>114</v>
      </c>
      <c r="C42" s="204">
        <f>SUM(C43:C51)</f>
        <v>73376055.420000002</v>
      </c>
      <c r="D42" s="189"/>
      <c r="E42" s="93">
        <v>0</v>
      </c>
      <c r="F42" s="204">
        <v>0</v>
      </c>
      <c r="G42" s="93">
        <v>0</v>
      </c>
      <c r="H42" s="93">
        <v>0</v>
      </c>
      <c r="I42" s="189">
        <f t="shared" si="2"/>
        <v>0</v>
      </c>
      <c r="J42" s="201">
        <f>SUM(J43:J51)</f>
        <v>6114671.2800000003</v>
      </c>
      <c r="K42" s="201">
        <f t="shared" ref="K42:U42" si="15">SUM(K43:K51)</f>
        <v>6114671.2800000003</v>
      </c>
      <c r="L42" s="201">
        <f t="shared" si="15"/>
        <v>6114671.2800000003</v>
      </c>
      <c r="M42" s="201">
        <f t="shared" si="15"/>
        <v>6114671.2800000003</v>
      </c>
      <c r="N42" s="201">
        <f t="shared" si="15"/>
        <v>6114671.2800000003</v>
      </c>
      <c r="O42" s="201">
        <f t="shared" si="15"/>
        <v>6114671.2800000003</v>
      </c>
      <c r="P42" s="201">
        <f t="shared" si="15"/>
        <v>6114671.2800000003</v>
      </c>
      <c r="Q42" s="201">
        <f t="shared" si="15"/>
        <v>6114671.2800000003</v>
      </c>
      <c r="R42" s="201">
        <f t="shared" si="15"/>
        <v>6114671.2800000003</v>
      </c>
      <c r="S42" s="201">
        <f t="shared" si="15"/>
        <v>6114671.2800000003</v>
      </c>
      <c r="T42" s="201">
        <f t="shared" si="15"/>
        <v>6114671.2800000003</v>
      </c>
      <c r="U42" s="201">
        <f t="shared" si="15"/>
        <v>6114671.3399999999</v>
      </c>
      <c r="V42" s="23"/>
      <c r="W42" s="23"/>
    </row>
    <row r="43" spans="1:23" ht="28.5" x14ac:dyDescent="0.25">
      <c r="A43" s="196">
        <v>71</v>
      </c>
      <c r="B43" s="199" t="s">
        <v>115</v>
      </c>
      <c r="C43" s="93">
        <v>0</v>
      </c>
      <c r="D43" s="93">
        <v>0</v>
      </c>
      <c r="E43" s="93">
        <v>0</v>
      </c>
      <c r="F43" s="93">
        <f t="shared" si="1"/>
        <v>0</v>
      </c>
      <c r="G43" s="93">
        <v>0</v>
      </c>
      <c r="H43" s="93">
        <v>0</v>
      </c>
      <c r="I43" s="93">
        <f t="shared" si="2"/>
        <v>0</v>
      </c>
      <c r="J43" s="93">
        <v>0</v>
      </c>
      <c r="K43" s="93">
        <v>0</v>
      </c>
      <c r="L43" s="93">
        <v>0</v>
      </c>
      <c r="M43" s="93">
        <v>0</v>
      </c>
      <c r="N43" s="93">
        <v>0</v>
      </c>
      <c r="O43" s="93">
        <v>0</v>
      </c>
      <c r="P43" s="93">
        <v>0</v>
      </c>
      <c r="Q43" s="93">
        <v>0</v>
      </c>
      <c r="R43" s="93">
        <v>0</v>
      </c>
      <c r="S43" s="93">
        <v>0</v>
      </c>
      <c r="T43" s="93">
        <v>0</v>
      </c>
      <c r="U43" s="93">
        <v>0</v>
      </c>
    </row>
    <row r="44" spans="1:23" ht="30" customHeight="1" x14ac:dyDescent="0.25">
      <c r="A44" s="196">
        <v>72</v>
      </c>
      <c r="B44" s="199" t="s">
        <v>116</v>
      </c>
      <c r="C44" s="93">
        <v>0</v>
      </c>
      <c r="D44" s="93">
        <v>0</v>
      </c>
      <c r="E44" s="93">
        <v>0</v>
      </c>
      <c r="F44" s="93">
        <f t="shared" si="1"/>
        <v>0</v>
      </c>
      <c r="G44" s="93">
        <v>0</v>
      </c>
      <c r="H44" s="93">
        <v>0</v>
      </c>
      <c r="I44" s="93">
        <f t="shared" si="2"/>
        <v>0</v>
      </c>
      <c r="J44" s="93">
        <v>0</v>
      </c>
      <c r="K44" s="93">
        <v>0</v>
      </c>
      <c r="L44" s="93">
        <v>0</v>
      </c>
      <c r="M44" s="93">
        <v>0</v>
      </c>
      <c r="N44" s="93">
        <v>0</v>
      </c>
      <c r="O44" s="93">
        <v>0</v>
      </c>
      <c r="P44" s="93">
        <v>0</v>
      </c>
      <c r="Q44" s="93">
        <v>0</v>
      </c>
      <c r="R44" s="93">
        <v>0</v>
      </c>
      <c r="S44" s="93">
        <v>0</v>
      </c>
      <c r="T44" s="93">
        <v>0</v>
      </c>
      <c r="U44" s="93">
        <v>0</v>
      </c>
    </row>
    <row r="45" spans="1:23" ht="42.75" x14ac:dyDescent="0.25">
      <c r="A45" s="196">
        <v>73</v>
      </c>
      <c r="B45" s="199" t="s">
        <v>117</v>
      </c>
      <c r="C45" s="152">
        <v>73376055.420000002</v>
      </c>
      <c r="D45" s="152">
        <v>3142330.84</v>
      </c>
      <c r="E45" s="152">
        <v>0</v>
      </c>
      <c r="F45" s="152">
        <v>0</v>
      </c>
      <c r="G45" s="93">
        <v>0</v>
      </c>
      <c r="H45" s="93">
        <v>0</v>
      </c>
      <c r="I45" s="93">
        <f t="shared" si="2"/>
        <v>0</v>
      </c>
      <c r="J45" s="100">
        <v>6114671.2800000003</v>
      </c>
      <c r="K45" s="100">
        <v>6114671.2800000003</v>
      </c>
      <c r="L45" s="100">
        <v>6114671.2800000003</v>
      </c>
      <c r="M45" s="100">
        <v>6114671.2800000003</v>
      </c>
      <c r="N45" s="100">
        <v>6114671.2800000003</v>
      </c>
      <c r="O45" s="100">
        <v>6114671.2800000003</v>
      </c>
      <c r="P45" s="100">
        <v>6114671.2800000003</v>
      </c>
      <c r="Q45" s="100">
        <v>6114671.2800000003</v>
      </c>
      <c r="R45" s="100">
        <v>6114671.2800000003</v>
      </c>
      <c r="S45" s="100">
        <v>6114671.2800000003</v>
      </c>
      <c r="T45" s="100">
        <v>6114671.2800000003</v>
      </c>
      <c r="U45" s="100">
        <v>6114671.3399999999</v>
      </c>
      <c r="V45" s="23"/>
      <c r="W45" s="23"/>
    </row>
    <row r="46" spans="1:23" ht="48.75" customHeight="1" x14ac:dyDescent="0.25">
      <c r="A46" s="196">
        <v>74</v>
      </c>
      <c r="B46" s="199" t="s">
        <v>118</v>
      </c>
      <c r="C46" s="93">
        <v>0</v>
      </c>
      <c r="D46" s="93">
        <v>0</v>
      </c>
      <c r="E46" s="93">
        <v>0</v>
      </c>
      <c r="F46" s="93">
        <v>0</v>
      </c>
      <c r="G46" s="93">
        <v>0</v>
      </c>
      <c r="H46" s="93">
        <v>0</v>
      </c>
      <c r="I46" s="93">
        <f t="shared" si="2"/>
        <v>0</v>
      </c>
      <c r="J46" s="93">
        <v>0</v>
      </c>
      <c r="K46" s="93">
        <v>0</v>
      </c>
      <c r="L46" s="93">
        <v>0</v>
      </c>
      <c r="M46" s="93">
        <v>0</v>
      </c>
      <c r="N46" s="93">
        <v>0</v>
      </c>
      <c r="O46" s="93">
        <v>0</v>
      </c>
      <c r="P46" s="93">
        <v>0</v>
      </c>
      <c r="Q46" s="93">
        <v>0</v>
      </c>
      <c r="R46" s="93">
        <v>0</v>
      </c>
      <c r="S46" s="93">
        <v>0</v>
      </c>
      <c r="T46" s="93">
        <v>0</v>
      </c>
      <c r="U46" s="93">
        <v>0</v>
      </c>
    </row>
    <row r="47" spans="1:23" ht="52.5" customHeight="1" x14ac:dyDescent="0.25">
      <c r="A47" s="196">
        <v>75</v>
      </c>
      <c r="B47" s="199" t="s">
        <v>119</v>
      </c>
      <c r="C47" s="93">
        <v>0</v>
      </c>
      <c r="D47" s="93">
        <v>0</v>
      </c>
      <c r="E47" s="93">
        <v>0</v>
      </c>
      <c r="F47" s="93">
        <f t="shared" si="1"/>
        <v>0</v>
      </c>
      <c r="G47" s="93">
        <v>0</v>
      </c>
      <c r="H47" s="93">
        <v>0</v>
      </c>
      <c r="I47" s="93">
        <f t="shared" si="2"/>
        <v>0</v>
      </c>
      <c r="J47" s="93">
        <v>0</v>
      </c>
      <c r="K47" s="93">
        <v>0</v>
      </c>
      <c r="L47" s="93">
        <v>0</v>
      </c>
      <c r="M47" s="93">
        <v>0</v>
      </c>
      <c r="N47" s="93">
        <v>0</v>
      </c>
      <c r="O47" s="93">
        <v>0</v>
      </c>
      <c r="P47" s="93">
        <v>0</v>
      </c>
      <c r="Q47" s="93">
        <v>0</v>
      </c>
      <c r="R47" s="93">
        <v>0</v>
      </c>
      <c r="S47" s="93">
        <v>0</v>
      </c>
      <c r="T47" s="93">
        <v>0</v>
      </c>
      <c r="U47" s="93">
        <v>0</v>
      </c>
    </row>
    <row r="48" spans="1:23" ht="50.25" customHeight="1" x14ac:dyDescent="0.25">
      <c r="A48" s="196">
        <v>76</v>
      </c>
      <c r="B48" s="199" t="s">
        <v>120</v>
      </c>
      <c r="C48" s="93">
        <v>0</v>
      </c>
      <c r="D48" s="93">
        <v>0</v>
      </c>
      <c r="E48" s="93">
        <v>0</v>
      </c>
      <c r="F48" s="93">
        <f t="shared" si="1"/>
        <v>0</v>
      </c>
      <c r="G48" s="93">
        <v>0</v>
      </c>
      <c r="H48" s="93">
        <v>0</v>
      </c>
      <c r="I48" s="93">
        <f t="shared" si="2"/>
        <v>0</v>
      </c>
      <c r="J48" s="93">
        <v>0</v>
      </c>
      <c r="K48" s="93">
        <v>0</v>
      </c>
      <c r="L48" s="93">
        <v>0</v>
      </c>
      <c r="M48" s="93">
        <v>0</v>
      </c>
      <c r="N48" s="93">
        <v>0</v>
      </c>
      <c r="O48" s="93">
        <v>0</v>
      </c>
      <c r="P48" s="93">
        <v>0</v>
      </c>
      <c r="Q48" s="93">
        <v>0</v>
      </c>
      <c r="R48" s="93">
        <v>0</v>
      </c>
      <c r="S48" s="93">
        <v>0</v>
      </c>
      <c r="T48" s="93">
        <v>0</v>
      </c>
      <c r="U48" s="93">
        <v>0</v>
      </c>
    </row>
    <row r="49" spans="1:21" ht="45" customHeight="1" x14ac:dyDescent="0.25">
      <c r="A49" s="196">
        <v>77</v>
      </c>
      <c r="B49" s="199" t="s">
        <v>121</v>
      </c>
      <c r="C49" s="93">
        <v>0</v>
      </c>
      <c r="D49" s="93">
        <v>0</v>
      </c>
      <c r="E49" s="93">
        <v>0</v>
      </c>
      <c r="F49" s="93">
        <f t="shared" si="1"/>
        <v>0</v>
      </c>
      <c r="G49" s="93">
        <v>0</v>
      </c>
      <c r="H49" s="93">
        <v>0</v>
      </c>
      <c r="I49" s="93">
        <f t="shared" si="2"/>
        <v>0</v>
      </c>
      <c r="J49" s="93">
        <v>0</v>
      </c>
      <c r="K49" s="93">
        <v>0</v>
      </c>
      <c r="L49" s="93">
        <v>0</v>
      </c>
      <c r="M49" s="93">
        <v>0</v>
      </c>
      <c r="N49" s="93">
        <v>0</v>
      </c>
      <c r="O49" s="93">
        <v>0</v>
      </c>
      <c r="P49" s="93">
        <v>0</v>
      </c>
      <c r="Q49" s="93">
        <v>0</v>
      </c>
      <c r="R49" s="93">
        <v>0</v>
      </c>
      <c r="S49" s="93">
        <v>0</v>
      </c>
      <c r="T49" s="93">
        <v>0</v>
      </c>
      <c r="U49" s="93">
        <v>0</v>
      </c>
    </row>
    <row r="50" spans="1:21" ht="45" customHeight="1" x14ac:dyDescent="0.25">
      <c r="A50" s="196">
        <v>78</v>
      </c>
      <c r="B50" s="199" t="s">
        <v>122</v>
      </c>
      <c r="C50" s="93">
        <v>0</v>
      </c>
      <c r="D50" s="93">
        <v>0</v>
      </c>
      <c r="E50" s="93">
        <v>0</v>
      </c>
      <c r="F50" s="93">
        <f t="shared" si="1"/>
        <v>0</v>
      </c>
      <c r="G50" s="93">
        <v>0</v>
      </c>
      <c r="H50" s="93">
        <v>0</v>
      </c>
      <c r="I50" s="93">
        <f t="shared" si="2"/>
        <v>0</v>
      </c>
      <c r="J50" s="93">
        <v>0</v>
      </c>
      <c r="K50" s="93">
        <v>0</v>
      </c>
      <c r="L50" s="93">
        <v>0</v>
      </c>
      <c r="M50" s="93">
        <v>0</v>
      </c>
      <c r="N50" s="93">
        <v>0</v>
      </c>
      <c r="O50" s="93">
        <v>0</v>
      </c>
      <c r="P50" s="93">
        <v>0</v>
      </c>
      <c r="Q50" s="93">
        <v>0</v>
      </c>
      <c r="R50" s="93">
        <v>0</v>
      </c>
      <c r="S50" s="93">
        <v>0</v>
      </c>
      <c r="T50" s="93">
        <v>0</v>
      </c>
      <c r="U50" s="93">
        <v>0</v>
      </c>
    </row>
    <row r="51" spans="1:21" x14ac:dyDescent="0.25">
      <c r="A51" s="196">
        <v>79</v>
      </c>
      <c r="B51" s="94" t="s">
        <v>76</v>
      </c>
      <c r="C51" s="93">
        <v>0</v>
      </c>
      <c r="D51" s="93">
        <v>0</v>
      </c>
      <c r="E51" s="93">
        <v>0</v>
      </c>
      <c r="F51" s="93">
        <f t="shared" si="1"/>
        <v>0</v>
      </c>
      <c r="G51" s="93">
        <v>0</v>
      </c>
      <c r="H51" s="93">
        <v>0</v>
      </c>
      <c r="I51" s="93">
        <f t="shared" si="2"/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3">
        <v>0</v>
      </c>
      <c r="R51" s="93">
        <v>0</v>
      </c>
      <c r="S51" s="93">
        <v>0</v>
      </c>
      <c r="T51" s="93">
        <v>0</v>
      </c>
      <c r="U51" s="93">
        <v>0</v>
      </c>
    </row>
    <row r="52" spans="1:21" ht="45" x14ac:dyDescent="0.25">
      <c r="A52" s="195">
        <v>8</v>
      </c>
      <c r="B52" s="202" t="s">
        <v>123</v>
      </c>
      <c r="C52" s="93">
        <v>0</v>
      </c>
      <c r="D52" s="93">
        <v>0</v>
      </c>
      <c r="E52" s="93">
        <v>0</v>
      </c>
      <c r="F52" s="93">
        <v>0</v>
      </c>
      <c r="G52" s="93">
        <v>0</v>
      </c>
      <c r="H52" s="93">
        <v>0</v>
      </c>
      <c r="I52" s="93">
        <f t="shared" si="2"/>
        <v>0</v>
      </c>
      <c r="J52" s="93">
        <v>0</v>
      </c>
      <c r="K52" s="93">
        <v>0</v>
      </c>
      <c r="L52" s="93">
        <v>0</v>
      </c>
      <c r="M52" s="93">
        <v>0</v>
      </c>
      <c r="N52" s="93">
        <v>0</v>
      </c>
      <c r="O52" s="93">
        <v>0</v>
      </c>
      <c r="P52" s="93">
        <v>0</v>
      </c>
      <c r="Q52" s="93">
        <v>0</v>
      </c>
      <c r="R52" s="93">
        <v>0</v>
      </c>
      <c r="S52" s="93">
        <v>0</v>
      </c>
      <c r="T52" s="93">
        <v>0</v>
      </c>
      <c r="U52" s="93">
        <v>0</v>
      </c>
    </row>
    <row r="53" spans="1:21" x14ac:dyDescent="0.25">
      <c r="A53" s="90">
        <v>81</v>
      </c>
      <c r="B53" s="95" t="s">
        <v>78</v>
      </c>
      <c r="C53" s="93">
        <v>0</v>
      </c>
      <c r="D53" s="93">
        <v>0</v>
      </c>
      <c r="E53" s="93">
        <v>0</v>
      </c>
      <c r="F53" s="93">
        <v>0</v>
      </c>
      <c r="G53" s="93">
        <v>0</v>
      </c>
      <c r="H53" s="93">
        <v>0</v>
      </c>
      <c r="I53" s="93">
        <f t="shared" si="2"/>
        <v>0</v>
      </c>
      <c r="J53" s="93">
        <v>0</v>
      </c>
      <c r="K53" s="93">
        <v>0</v>
      </c>
      <c r="L53" s="93">
        <v>0</v>
      </c>
      <c r="M53" s="93">
        <v>0</v>
      </c>
      <c r="N53" s="93">
        <v>0</v>
      </c>
      <c r="O53" s="93">
        <v>0</v>
      </c>
      <c r="P53" s="93">
        <v>0</v>
      </c>
      <c r="Q53" s="93">
        <v>0</v>
      </c>
      <c r="R53" s="93">
        <v>0</v>
      </c>
      <c r="S53" s="93">
        <v>0</v>
      </c>
      <c r="T53" s="93">
        <v>0</v>
      </c>
      <c r="U53" s="93">
        <v>0</v>
      </c>
    </row>
    <row r="54" spans="1:21" x14ac:dyDescent="0.25">
      <c r="A54" s="90">
        <v>82</v>
      </c>
      <c r="B54" s="95" t="s">
        <v>79</v>
      </c>
      <c r="C54" s="93">
        <v>0</v>
      </c>
      <c r="D54" s="93">
        <v>0</v>
      </c>
      <c r="E54" s="93">
        <v>0</v>
      </c>
      <c r="F54" s="93">
        <v>0</v>
      </c>
      <c r="G54" s="93">
        <v>0</v>
      </c>
      <c r="H54" s="93">
        <v>0</v>
      </c>
      <c r="I54" s="93">
        <f t="shared" si="2"/>
        <v>0</v>
      </c>
      <c r="J54" s="93">
        <v>0</v>
      </c>
      <c r="K54" s="93">
        <v>0</v>
      </c>
      <c r="L54" s="93">
        <v>0</v>
      </c>
      <c r="M54" s="93">
        <v>0</v>
      </c>
      <c r="N54" s="93">
        <v>0</v>
      </c>
      <c r="O54" s="93">
        <v>0</v>
      </c>
      <c r="P54" s="93">
        <v>0</v>
      </c>
      <c r="Q54" s="93">
        <v>0</v>
      </c>
      <c r="R54" s="93">
        <v>0</v>
      </c>
      <c r="S54" s="93">
        <v>0</v>
      </c>
      <c r="T54" s="93">
        <v>0</v>
      </c>
      <c r="U54" s="93">
        <v>0</v>
      </c>
    </row>
    <row r="55" spans="1:21" x14ac:dyDescent="0.25">
      <c r="A55" s="90">
        <v>83</v>
      </c>
      <c r="B55" s="95" t="s">
        <v>80</v>
      </c>
      <c r="C55" s="93">
        <v>0</v>
      </c>
      <c r="D55" s="93">
        <v>0</v>
      </c>
      <c r="E55" s="93">
        <v>0</v>
      </c>
      <c r="F55" s="93">
        <v>0</v>
      </c>
      <c r="G55" s="93">
        <v>0</v>
      </c>
      <c r="H55" s="93">
        <v>0</v>
      </c>
      <c r="I55" s="93">
        <f t="shared" si="2"/>
        <v>0</v>
      </c>
      <c r="J55" s="93">
        <v>0</v>
      </c>
      <c r="K55" s="93">
        <v>0</v>
      </c>
      <c r="L55" s="93">
        <v>0</v>
      </c>
      <c r="M55" s="93">
        <v>0</v>
      </c>
      <c r="N55" s="93">
        <v>0</v>
      </c>
      <c r="O55" s="93">
        <v>0</v>
      </c>
      <c r="P55" s="93">
        <v>0</v>
      </c>
      <c r="Q55" s="93">
        <v>0</v>
      </c>
      <c r="R55" s="93">
        <v>0</v>
      </c>
      <c r="S55" s="93">
        <v>0</v>
      </c>
      <c r="T55" s="93">
        <v>0</v>
      </c>
      <c r="U55" s="93">
        <v>0</v>
      </c>
    </row>
    <row r="56" spans="1:21" x14ac:dyDescent="0.25">
      <c r="A56" s="90">
        <v>84</v>
      </c>
      <c r="B56" s="95" t="s">
        <v>81</v>
      </c>
      <c r="C56" s="93">
        <v>0</v>
      </c>
      <c r="D56" s="93">
        <v>0</v>
      </c>
      <c r="E56" s="93">
        <v>0</v>
      </c>
      <c r="F56" s="93">
        <v>0</v>
      </c>
      <c r="G56" s="93">
        <v>0</v>
      </c>
      <c r="H56" s="93">
        <v>0</v>
      </c>
      <c r="I56" s="93">
        <f t="shared" si="2"/>
        <v>0</v>
      </c>
      <c r="J56" s="93">
        <v>0</v>
      </c>
      <c r="K56" s="93">
        <v>0</v>
      </c>
      <c r="L56" s="93">
        <v>0</v>
      </c>
      <c r="M56" s="93">
        <v>0</v>
      </c>
      <c r="N56" s="93">
        <v>0</v>
      </c>
      <c r="O56" s="93">
        <v>0</v>
      </c>
      <c r="P56" s="93">
        <v>0</v>
      </c>
      <c r="Q56" s="93">
        <v>0</v>
      </c>
      <c r="R56" s="93">
        <v>0</v>
      </c>
      <c r="S56" s="93">
        <v>0</v>
      </c>
      <c r="T56" s="93">
        <v>0</v>
      </c>
      <c r="U56" s="93">
        <v>0</v>
      </c>
    </row>
    <row r="57" spans="1:21" x14ac:dyDescent="0.25">
      <c r="A57" s="90">
        <v>85</v>
      </c>
      <c r="B57" s="95" t="s">
        <v>82</v>
      </c>
      <c r="C57" s="93">
        <v>0</v>
      </c>
      <c r="D57" s="93">
        <v>0</v>
      </c>
      <c r="E57" s="93">
        <v>0</v>
      </c>
      <c r="F57" s="93">
        <v>0</v>
      </c>
      <c r="G57" s="93">
        <v>0</v>
      </c>
      <c r="H57" s="93">
        <v>0</v>
      </c>
      <c r="I57" s="93">
        <f t="shared" si="2"/>
        <v>0</v>
      </c>
      <c r="J57" s="93">
        <v>0</v>
      </c>
      <c r="K57" s="93">
        <v>0</v>
      </c>
      <c r="L57" s="93">
        <v>0</v>
      </c>
      <c r="M57" s="93">
        <v>0</v>
      </c>
      <c r="N57" s="93">
        <v>0</v>
      </c>
      <c r="O57" s="93">
        <v>0</v>
      </c>
      <c r="P57" s="93">
        <v>0</v>
      </c>
      <c r="Q57" s="93">
        <v>0</v>
      </c>
      <c r="R57" s="93">
        <v>0</v>
      </c>
      <c r="S57" s="93">
        <v>0</v>
      </c>
      <c r="T57" s="93">
        <v>0</v>
      </c>
      <c r="U57" s="93">
        <v>0</v>
      </c>
    </row>
    <row r="58" spans="1:21" ht="30" x14ac:dyDescent="0.25">
      <c r="A58" s="195">
        <v>9</v>
      </c>
      <c r="B58" s="203" t="s">
        <v>124</v>
      </c>
      <c r="C58" s="93">
        <v>0</v>
      </c>
      <c r="D58" s="189"/>
      <c r="E58" s="189">
        <v>0</v>
      </c>
      <c r="F58" s="189">
        <v>0</v>
      </c>
      <c r="G58" s="93">
        <v>0</v>
      </c>
      <c r="H58" s="93">
        <v>0</v>
      </c>
      <c r="I58" s="189">
        <f t="shared" si="2"/>
        <v>0</v>
      </c>
      <c r="J58" s="189">
        <f>SUM(J59:J66)</f>
        <v>0</v>
      </c>
      <c r="K58" s="189">
        <f t="shared" ref="K58:U58" si="16">SUM(K59:K66)</f>
        <v>0</v>
      </c>
      <c r="L58" s="189">
        <f t="shared" si="16"/>
        <v>0</v>
      </c>
      <c r="M58" s="189">
        <f t="shared" si="16"/>
        <v>0</v>
      </c>
      <c r="N58" s="189">
        <f t="shared" si="16"/>
        <v>0</v>
      </c>
      <c r="O58" s="189">
        <f t="shared" si="16"/>
        <v>0</v>
      </c>
      <c r="P58" s="189">
        <f t="shared" si="16"/>
        <v>0</v>
      </c>
      <c r="Q58" s="189">
        <f t="shared" si="16"/>
        <v>0</v>
      </c>
      <c r="R58" s="189">
        <f t="shared" si="16"/>
        <v>0</v>
      </c>
      <c r="S58" s="189">
        <f t="shared" si="16"/>
        <v>0</v>
      </c>
      <c r="T58" s="189">
        <f t="shared" si="16"/>
        <v>0</v>
      </c>
      <c r="U58" s="189">
        <f t="shared" si="16"/>
        <v>0</v>
      </c>
    </row>
    <row r="59" spans="1:21" x14ac:dyDescent="0.25">
      <c r="A59" s="196">
        <v>91</v>
      </c>
      <c r="B59" s="94" t="s">
        <v>84</v>
      </c>
      <c r="C59" s="93">
        <v>0</v>
      </c>
      <c r="D59" s="93"/>
      <c r="E59" s="93">
        <v>0</v>
      </c>
      <c r="F59" s="93">
        <f t="shared" si="1"/>
        <v>0</v>
      </c>
      <c r="G59" s="93">
        <v>0</v>
      </c>
      <c r="H59" s="93">
        <v>0</v>
      </c>
      <c r="I59" s="93">
        <f t="shared" si="2"/>
        <v>0</v>
      </c>
      <c r="J59" s="93">
        <v>0</v>
      </c>
      <c r="K59" s="93">
        <v>0</v>
      </c>
      <c r="L59" s="93">
        <v>0</v>
      </c>
      <c r="M59" s="93">
        <v>0</v>
      </c>
      <c r="N59" s="93">
        <v>0</v>
      </c>
      <c r="O59" s="93">
        <v>0</v>
      </c>
      <c r="P59" s="93">
        <v>0</v>
      </c>
      <c r="Q59" s="93">
        <v>0</v>
      </c>
      <c r="R59" s="93">
        <v>0</v>
      </c>
      <c r="S59" s="93">
        <v>0</v>
      </c>
      <c r="T59" s="93">
        <v>0</v>
      </c>
      <c r="U59" s="93">
        <v>0</v>
      </c>
    </row>
    <row r="60" spans="1:21" x14ac:dyDescent="0.25">
      <c r="A60" s="196">
        <v>91</v>
      </c>
      <c r="B60" s="94" t="s">
        <v>1154</v>
      </c>
      <c r="C60" s="93">
        <v>0</v>
      </c>
      <c r="D60" s="93"/>
      <c r="E60" s="93">
        <v>0</v>
      </c>
      <c r="F60" s="93">
        <f t="shared" si="1"/>
        <v>0</v>
      </c>
      <c r="G60" s="93">
        <v>0</v>
      </c>
      <c r="H60" s="93">
        <v>0</v>
      </c>
      <c r="I60" s="93">
        <f t="shared" si="2"/>
        <v>0</v>
      </c>
      <c r="J60" s="93">
        <v>0</v>
      </c>
      <c r="K60" s="93">
        <v>0</v>
      </c>
      <c r="L60" s="93">
        <v>0</v>
      </c>
      <c r="M60" s="93">
        <v>0</v>
      </c>
      <c r="N60" s="93">
        <v>0</v>
      </c>
      <c r="O60" s="93">
        <v>0</v>
      </c>
      <c r="P60" s="93">
        <v>0</v>
      </c>
      <c r="Q60" s="93">
        <v>0</v>
      </c>
      <c r="R60" s="93">
        <v>0</v>
      </c>
      <c r="S60" s="93">
        <v>0</v>
      </c>
      <c r="T60" s="93">
        <v>0</v>
      </c>
      <c r="U60" s="93">
        <v>0</v>
      </c>
    </row>
    <row r="61" spans="1:21" hidden="1" x14ac:dyDescent="0.25">
      <c r="A61" s="196">
        <v>91</v>
      </c>
      <c r="B61" s="94" t="s">
        <v>1155</v>
      </c>
      <c r="C61" s="93">
        <v>0</v>
      </c>
      <c r="D61" s="93"/>
      <c r="E61" s="93">
        <v>0</v>
      </c>
      <c r="F61" s="93">
        <v>0</v>
      </c>
      <c r="G61" s="93">
        <v>0</v>
      </c>
      <c r="H61" s="93">
        <v>0</v>
      </c>
      <c r="I61" s="93">
        <f t="shared" si="2"/>
        <v>0</v>
      </c>
      <c r="J61" s="93">
        <v>0</v>
      </c>
      <c r="K61" s="93">
        <v>0</v>
      </c>
      <c r="L61" s="93">
        <v>0</v>
      </c>
      <c r="M61" s="93">
        <v>0</v>
      </c>
      <c r="N61" s="93">
        <v>0</v>
      </c>
      <c r="O61" s="93">
        <v>0</v>
      </c>
      <c r="P61" s="93">
        <v>0</v>
      </c>
      <c r="Q61" s="93">
        <v>0</v>
      </c>
      <c r="R61" s="93">
        <v>0</v>
      </c>
      <c r="S61" s="93">
        <v>0</v>
      </c>
      <c r="T61" s="93">
        <v>0</v>
      </c>
      <c r="U61" s="93">
        <v>0</v>
      </c>
    </row>
    <row r="62" spans="1:21" hidden="1" x14ac:dyDescent="0.25">
      <c r="A62" s="196">
        <v>91</v>
      </c>
      <c r="B62" s="94" t="s">
        <v>1156</v>
      </c>
      <c r="C62" s="93">
        <v>0</v>
      </c>
      <c r="D62" s="93"/>
      <c r="E62" s="93">
        <v>0</v>
      </c>
      <c r="F62" s="93">
        <f t="shared" si="1"/>
        <v>0</v>
      </c>
      <c r="G62" s="93">
        <v>0</v>
      </c>
      <c r="H62" s="93">
        <v>0</v>
      </c>
      <c r="I62" s="93">
        <f t="shared" si="2"/>
        <v>0</v>
      </c>
      <c r="J62" s="93">
        <v>0</v>
      </c>
      <c r="K62" s="93">
        <v>0</v>
      </c>
      <c r="L62" s="93">
        <v>0</v>
      </c>
      <c r="M62" s="93">
        <v>0</v>
      </c>
      <c r="N62" s="93">
        <v>0</v>
      </c>
      <c r="O62" s="93">
        <v>0</v>
      </c>
      <c r="P62" s="93">
        <v>0</v>
      </c>
      <c r="Q62" s="93">
        <v>0</v>
      </c>
      <c r="R62" s="93">
        <v>0</v>
      </c>
      <c r="S62" s="93">
        <v>0</v>
      </c>
      <c r="T62" s="93">
        <v>0</v>
      </c>
      <c r="U62" s="93">
        <v>0</v>
      </c>
    </row>
    <row r="63" spans="1:21" hidden="1" x14ac:dyDescent="0.25">
      <c r="A63" s="196">
        <v>91</v>
      </c>
      <c r="B63" s="94" t="s">
        <v>1157</v>
      </c>
      <c r="C63" s="93">
        <v>0</v>
      </c>
      <c r="D63" s="93"/>
      <c r="E63" s="93">
        <v>0</v>
      </c>
      <c r="F63" s="93">
        <f t="shared" si="1"/>
        <v>0</v>
      </c>
      <c r="G63" s="93">
        <v>0</v>
      </c>
      <c r="H63" s="93">
        <v>0</v>
      </c>
      <c r="I63" s="93">
        <f t="shared" si="2"/>
        <v>0</v>
      </c>
      <c r="J63" s="93">
        <v>0</v>
      </c>
      <c r="K63" s="93">
        <v>0</v>
      </c>
      <c r="L63" s="93">
        <v>0</v>
      </c>
      <c r="M63" s="93">
        <v>0</v>
      </c>
      <c r="N63" s="93">
        <v>0</v>
      </c>
      <c r="O63" s="93">
        <v>0</v>
      </c>
      <c r="P63" s="93">
        <v>0</v>
      </c>
      <c r="Q63" s="93">
        <v>0</v>
      </c>
      <c r="R63" s="93">
        <v>0</v>
      </c>
      <c r="S63" s="93">
        <v>0</v>
      </c>
      <c r="T63" s="93">
        <v>0</v>
      </c>
      <c r="U63" s="93">
        <v>0</v>
      </c>
    </row>
    <row r="64" spans="1:21" hidden="1" x14ac:dyDescent="0.25">
      <c r="A64" s="196">
        <v>91</v>
      </c>
      <c r="B64" s="94" t="s">
        <v>1158</v>
      </c>
      <c r="C64" s="93">
        <v>0</v>
      </c>
      <c r="D64" s="152"/>
      <c r="E64" s="152">
        <v>0</v>
      </c>
      <c r="F64" s="152">
        <v>0</v>
      </c>
      <c r="G64" s="93">
        <v>0</v>
      </c>
      <c r="H64" s="93">
        <v>0</v>
      </c>
      <c r="I64" s="93">
        <f t="shared" si="2"/>
        <v>0</v>
      </c>
      <c r="J64" s="93">
        <v>0</v>
      </c>
      <c r="K64" s="93">
        <v>0</v>
      </c>
      <c r="L64" s="93">
        <v>0</v>
      </c>
      <c r="M64" s="93">
        <v>0</v>
      </c>
      <c r="N64" s="93">
        <v>0</v>
      </c>
      <c r="O64" s="93">
        <v>0</v>
      </c>
      <c r="P64" s="93">
        <v>0</v>
      </c>
      <c r="Q64" s="93">
        <v>0</v>
      </c>
      <c r="R64" s="93">
        <v>0</v>
      </c>
      <c r="S64" s="93">
        <v>0</v>
      </c>
      <c r="T64" s="93">
        <v>0</v>
      </c>
      <c r="U64" s="93">
        <v>0</v>
      </c>
    </row>
    <row r="65" spans="1:21" hidden="1" x14ac:dyDescent="0.25">
      <c r="A65" s="196">
        <v>91</v>
      </c>
      <c r="B65" s="94" t="s">
        <v>1159</v>
      </c>
      <c r="C65" s="93">
        <v>0</v>
      </c>
      <c r="D65" s="93"/>
      <c r="E65" s="93">
        <v>0</v>
      </c>
      <c r="F65" s="93">
        <v>0</v>
      </c>
      <c r="G65" s="93">
        <v>0</v>
      </c>
      <c r="H65" s="93">
        <v>0</v>
      </c>
      <c r="I65" s="93">
        <f t="shared" si="2"/>
        <v>0</v>
      </c>
      <c r="J65" s="93">
        <v>0</v>
      </c>
      <c r="K65" s="93">
        <v>0</v>
      </c>
      <c r="L65" s="93">
        <v>0</v>
      </c>
      <c r="M65" s="93">
        <v>0</v>
      </c>
      <c r="N65" s="93">
        <v>0</v>
      </c>
      <c r="O65" s="93">
        <v>0</v>
      </c>
      <c r="P65" s="93">
        <v>0</v>
      </c>
      <c r="Q65" s="93">
        <v>0</v>
      </c>
      <c r="R65" s="93">
        <v>0</v>
      </c>
      <c r="S65" s="93">
        <v>0</v>
      </c>
      <c r="T65" s="93">
        <v>0</v>
      </c>
      <c r="U65" s="93">
        <v>0</v>
      </c>
    </row>
    <row r="66" spans="1:21" hidden="1" x14ac:dyDescent="0.25">
      <c r="A66" s="196">
        <v>91</v>
      </c>
      <c r="B66" s="94" t="s">
        <v>1160</v>
      </c>
      <c r="C66" s="93"/>
      <c r="D66" s="93"/>
      <c r="E66" s="93"/>
      <c r="F66" s="93"/>
      <c r="G66" s="93">
        <v>0</v>
      </c>
      <c r="H66" s="93">
        <v>0</v>
      </c>
      <c r="I66" s="93">
        <f t="shared" si="2"/>
        <v>0</v>
      </c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</row>
    <row r="67" spans="1:21" hidden="1" x14ac:dyDescent="0.25">
      <c r="A67" s="198">
        <v>0</v>
      </c>
      <c r="B67" s="92" t="s">
        <v>125</v>
      </c>
      <c r="C67" s="93">
        <v>0</v>
      </c>
      <c r="D67" s="93"/>
      <c r="E67" s="93">
        <v>0</v>
      </c>
      <c r="F67" s="93">
        <f t="shared" si="1"/>
        <v>0</v>
      </c>
      <c r="G67" s="93">
        <v>0</v>
      </c>
      <c r="H67" s="93">
        <v>0</v>
      </c>
      <c r="I67" s="93">
        <f t="shared" si="2"/>
        <v>0</v>
      </c>
      <c r="J67" s="205">
        <f>C67/12</f>
        <v>0</v>
      </c>
      <c r="K67" s="205">
        <f>J67</f>
        <v>0</v>
      </c>
      <c r="L67" s="205">
        <f t="shared" ref="L67:U67" si="17">K67</f>
        <v>0</v>
      </c>
      <c r="M67" s="205">
        <f t="shared" si="17"/>
        <v>0</v>
      </c>
      <c r="N67" s="205">
        <f t="shared" si="17"/>
        <v>0</v>
      </c>
      <c r="O67" s="205">
        <f t="shared" si="17"/>
        <v>0</v>
      </c>
      <c r="P67" s="205">
        <f t="shared" si="17"/>
        <v>0</v>
      </c>
      <c r="Q67" s="205">
        <f t="shared" si="17"/>
        <v>0</v>
      </c>
      <c r="R67" s="205">
        <f t="shared" si="17"/>
        <v>0</v>
      </c>
      <c r="S67" s="205">
        <f t="shared" si="17"/>
        <v>0</v>
      </c>
      <c r="T67" s="205">
        <f t="shared" si="17"/>
        <v>0</v>
      </c>
      <c r="U67" s="205">
        <f t="shared" si="17"/>
        <v>0</v>
      </c>
    </row>
    <row r="68" spans="1:21" hidden="1" x14ac:dyDescent="0.25">
      <c r="A68" s="206" t="s">
        <v>87</v>
      </c>
      <c r="B68" s="95" t="s">
        <v>88</v>
      </c>
      <c r="C68" s="93">
        <v>0</v>
      </c>
      <c r="D68" s="93"/>
      <c r="E68" s="93">
        <v>0</v>
      </c>
      <c r="F68" s="93">
        <f t="shared" si="1"/>
        <v>0</v>
      </c>
      <c r="G68" s="93">
        <v>0</v>
      </c>
      <c r="H68" s="93">
        <v>0</v>
      </c>
      <c r="I68" s="93">
        <f t="shared" si="2"/>
        <v>0</v>
      </c>
      <c r="J68" s="93">
        <v>0</v>
      </c>
      <c r="K68" s="93">
        <v>0</v>
      </c>
      <c r="L68" s="93">
        <v>0</v>
      </c>
      <c r="M68" s="93">
        <v>0</v>
      </c>
      <c r="N68" s="93">
        <v>0</v>
      </c>
      <c r="O68" s="93">
        <v>0</v>
      </c>
      <c r="P68" s="93">
        <v>0</v>
      </c>
      <c r="Q68" s="93">
        <v>0</v>
      </c>
      <c r="R68" s="93">
        <v>0</v>
      </c>
      <c r="S68" s="93">
        <v>0</v>
      </c>
      <c r="T68" s="93">
        <v>0</v>
      </c>
      <c r="U68" s="93">
        <v>0</v>
      </c>
    </row>
    <row r="69" spans="1:21" hidden="1" x14ac:dyDescent="0.25">
      <c r="A69" s="206" t="s">
        <v>89</v>
      </c>
      <c r="B69" s="95" t="s">
        <v>90</v>
      </c>
      <c r="C69" s="93">
        <v>0</v>
      </c>
      <c r="D69" s="93"/>
      <c r="E69" s="93">
        <v>0</v>
      </c>
      <c r="F69" s="93">
        <f t="shared" si="1"/>
        <v>0</v>
      </c>
      <c r="G69" s="93">
        <v>0</v>
      </c>
      <c r="H69" s="93">
        <v>0</v>
      </c>
      <c r="I69" s="93">
        <f t="shared" si="2"/>
        <v>0</v>
      </c>
      <c r="J69" s="93">
        <v>0</v>
      </c>
      <c r="K69" s="93">
        <v>0</v>
      </c>
      <c r="L69" s="93">
        <v>0</v>
      </c>
      <c r="M69" s="93">
        <v>0</v>
      </c>
      <c r="N69" s="93">
        <v>0</v>
      </c>
      <c r="O69" s="93">
        <v>0</v>
      </c>
      <c r="P69" s="93">
        <v>0</v>
      </c>
      <c r="Q69" s="93">
        <v>0</v>
      </c>
      <c r="R69" s="93">
        <v>0</v>
      </c>
      <c r="S69" s="93">
        <v>0</v>
      </c>
      <c r="T69" s="93">
        <v>0</v>
      </c>
      <c r="U69" s="93">
        <v>0</v>
      </c>
    </row>
    <row r="70" spans="1:21" hidden="1" x14ac:dyDescent="0.25">
      <c r="A70" s="206" t="s">
        <v>91</v>
      </c>
      <c r="B70" s="95" t="s">
        <v>92</v>
      </c>
      <c r="C70" s="93">
        <v>0</v>
      </c>
      <c r="D70" s="93"/>
      <c r="E70" s="93">
        <v>0</v>
      </c>
      <c r="F70" s="93">
        <f t="shared" si="1"/>
        <v>0</v>
      </c>
      <c r="G70" s="93">
        <v>0</v>
      </c>
      <c r="H70" s="93">
        <v>0</v>
      </c>
      <c r="I70" s="93">
        <f t="shared" si="2"/>
        <v>0</v>
      </c>
      <c r="J70" s="93">
        <v>0</v>
      </c>
      <c r="K70" s="93">
        <v>0</v>
      </c>
      <c r="L70" s="93">
        <v>0</v>
      </c>
      <c r="M70" s="93">
        <v>0</v>
      </c>
      <c r="N70" s="93">
        <v>0</v>
      </c>
      <c r="O70" s="93">
        <v>0</v>
      </c>
      <c r="P70" s="93">
        <v>0</v>
      </c>
      <c r="Q70" s="93">
        <v>0</v>
      </c>
      <c r="R70" s="93">
        <v>0</v>
      </c>
      <c r="S70" s="93">
        <v>0</v>
      </c>
      <c r="T70" s="93">
        <v>0</v>
      </c>
      <c r="U70" s="93">
        <v>0</v>
      </c>
    </row>
    <row r="71" spans="1:21" hidden="1" x14ac:dyDescent="0.25">
      <c r="A71" s="206" t="s">
        <v>93</v>
      </c>
      <c r="B71" s="95" t="s">
        <v>94</v>
      </c>
      <c r="C71" s="93">
        <v>0</v>
      </c>
      <c r="D71" s="93">
        <v>0</v>
      </c>
      <c r="E71" s="93">
        <v>0</v>
      </c>
      <c r="F71" s="93">
        <f t="shared" si="1"/>
        <v>0</v>
      </c>
      <c r="G71" s="93">
        <v>0</v>
      </c>
      <c r="H71" s="93">
        <v>0</v>
      </c>
      <c r="I71" s="93">
        <f t="shared" si="2"/>
        <v>0</v>
      </c>
      <c r="J71" s="93">
        <v>0</v>
      </c>
      <c r="K71" s="93">
        <v>0</v>
      </c>
      <c r="L71" s="93">
        <v>0</v>
      </c>
      <c r="M71" s="93">
        <v>0</v>
      </c>
      <c r="N71" s="93">
        <v>0</v>
      </c>
      <c r="O71" s="93">
        <v>0</v>
      </c>
      <c r="P71" s="93">
        <v>0</v>
      </c>
      <c r="Q71" s="93">
        <v>0</v>
      </c>
      <c r="R71" s="93">
        <v>0</v>
      </c>
      <c r="S71" s="93">
        <v>0</v>
      </c>
      <c r="T71" s="93">
        <v>0</v>
      </c>
      <c r="U71" s="93">
        <v>0</v>
      </c>
    </row>
    <row r="75" spans="1:21" ht="0.75" customHeight="1" x14ac:dyDescent="0.25"/>
    <row r="76" spans="1:21" hidden="1" x14ac:dyDescent="0.25"/>
  </sheetData>
  <mergeCells count="4">
    <mergeCell ref="A1:U1"/>
    <mergeCell ref="A2:U2"/>
    <mergeCell ref="A3:U3"/>
    <mergeCell ref="A4:U4"/>
  </mergeCells>
  <pageMargins left="0.23622047244094491" right="0.23622047244094491" top="0.74803149606299213" bottom="0.74803149606299213" header="0.31496062992125984" footer="0.31496062992125984"/>
  <pageSetup scale="40" orientation="landscape" r:id="rId1"/>
  <headerFooter>
    <oddFooter>&amp;R4</oddFooter>
  </headerFooter>
  <ignoredErrors>
    <ignoredError sqref="J33:U33 J42:U42 D26 C33 C42" formulaRange="1"/>
    <ignoredError sqref="A68:A71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BD042-877E-427E-914A-74B8EBC79877}">
  <sheetPr>
    <pageSetUpPr fitToPage="1"/>
  </sheetPr>
  <dimension ref="A1:F70"/>
  <sheetViews>
    <sheetView tabSelected="1" topLeftCell="A31" zoomScale="115" zoomScaleNormal="115" workbookViewId="0">
      <selection activeCell="L52" sqref="L52"/>
    </sheetView>
  </sheetViews>
  <sheetFormatPr baseColWidth="10" defaultRowHeight="15" x14ac:dyDescent="0.25"/>
  <cols>
    <col min="1" max="1" width="16.85546875" customWidth="1"/>
    <col min="2" max="2" width="14.140625" customWidth="1"/>
    <col min="3" max="3" width="13.28515625" customWidth="1"/>
    <col min="4" max="4" width="10.85546875" customWidth="1"/>
    <col min="5" max="5" width="45.42578125" customWidth="1"/>
    <col min="6" max="6" width="24.42578125" customWidth="1"/>
  </cols>
  <sheetData>
    <row r="1" spans="1:6" ht="15" customHeight="1" x14ac:dyDescent="0.25">
      <c r="A1" s="252" t="s">
        <v>12</v>
      </c>
      <c r="B1" s="253"/>
      <c r="C1" s="253"/>
      <c r="D1" s="253"/>
      <c r="E1" s="253"/>
      <c r="F1" s="253"/>
    </row>
    <row r="2" spans="1:6" ht="18" customHeight="1" x14ac:dyDescent="0.25">
      <c r="A2" s="252" t="s">
        <v>1169</v>
      </c>
      <c r="B2" s="253"/>
      <c r="C2" s="253"/>
      <c r="D2" s="253"/>
      <c r="E2" s="253"/>
      <c r="F2" s="253"/>
    </row>
    <row r="3" spans="1:6" ht="20.25" customHeight="1" x14ac:dyDescent="0.25">
      <c r="A3" s="254" t="s">
        <v>126</v>
      </c>
      <c r="B3" s="255"/>
      <c r="C3" s="255"/>
      <c r="D3" s="255"/>
      <c r="E3" s="255"/>
      <c r="F3" s="255"/>
    </row>
    <row r="4" spans="1:6" ht="25.5" customHeight="1" x14ac:dyDescent="0.25">
      <c r="A4" s="83" t="s">
        <v>127</v>
      </c>
      <c r="B4" s="83" t="s">
        <v>128</v>
      </c>
      <c r="C4" s="83" t="s">
        <v>31</v>
      </c>
      <c r="D4" s="259" t="s">
        <v>16</v>
      </c>
      <c r="E4" s="259"/>
      <c r="F4" s="83" t="s">
        <v>96</v>
      </c>
    </row>
    <row r="5" spans="1:6" x14ac:dyDescent="0.25">
      <c r="A5" s="260" t="s">
        <v>96</v>
      </c>
      <c r="B5" s="261"/>
      <c r="C5" s="261"/>
      <c r="D5" s="261"/>
      <c r="E5" s="262"/>
      <c r="F5" s="227">
        <f>F6+F65</f>
        <v>73576055.420000032</v>
      </c>
    </row>
    <row r="6" spans="1:6" ht="14.25" customHeight="1" x14ac:dyDescent="0.25">
      <c r="A6" s="256" t="s">
        <v>129</v>
      </c>
      <c r="B6" s="257"/>
      <c r="C6" s="257"/>
      <c r="D6" s="257"/>
      <c r="E6" s="258"/>
      <c r="F6" s="44">
        <f>SUM(F7:F62)</f>
        <v>73376055.420000032</v>
      </c>
    </row>
    <row r="7" spans="1:6" x14ac:dyDescent="0.25">
      <c r="A7" s="228">
        <v>1424700000</v>
      </c>
      <c r="B7" s="14">
        <v>116</v>
      </c>
      <c r="C7" s="14">
        <v>73</v>
      </c>
      <c r="D7" s="88" t="s">
        <v>1182</v>
      </c>
      <c r="E7" s="7" t="s">
        <v>130</v>
      </c>
      <c r="F7" s="244">
        <v>25693492.960000001</v>
      </c>
    </row>
    <row r="8" spans="1:6" x14ac:dyDescent="0.25">
      <c r="A8" s="228">
        <v>1424700000</v>
      </c>
      <c r="B8" s="14">
        <v>116</v>
      </c>
      <c r="C8" s="14">
        <v>73</v>
      </c>
      <c r="D8" s="88" t="s">
        <v>1183</v>
      </c>
      <c r="E8" s="7" t="s">
        <v>131</v>
      </c>
      <c r="F8" s="245">
        <v>3687319.39</v>
      </c>
    </row>
    <row r="9" spans="1:6" x14ac:dyDescent="0.25">
      <c r="A9" s="228">
        <v>1424700000</v>
      </c>
      <c r="B9" s="14">
        <v>116</v>
      </c>
      <c r="C9" s="14">
        <v>73</v>
      </c>
      <c r="D9" s="88" t="s">
        <v>1184</v>
      </c>
      <c r="E9" s="7" t="s">
        <v>132</v>
      </c>
      <c r="F9" s="245">
        <v>1530520.94</v>
      </c>
    </row>
    <row r="10" spans="1:6" x14ac:dyDescent="0.25">
      <c r="A10" s="228">
        <v>1424700000</v>
      </c>
      <c r="B10" s="14">
        <v>116</v>
      </c>
      <c r="C10" s="14">
        <v>73</v>
      </c>
      <c r="D10" s="88" t="s">
        <v>1185</v>
      </c>
      <c r="E10" s="7" t="s">
        <v>133</v>
      </c>
      <c r="F10" s="245">
        <v>2170815.6</v>
      </c>
    </row>
    <row r="11" spans="1:6" x14ac:dyDescent="0.25">
      <c r="A11" s="228">
        <v>1424700000</v>
      </c>
      <c r="B11" s="14">
        <v>116</v>
      </c>
      <c r="C11" s="14">
        <v>73</v>
      </c>
      <c r="D11" s="88" t="s">
        <v>1186</v>
      </c>
      <c r="E11" s="7" t="s">
        <v>163</v>
      </c>
      <c r="F11" s="245">
        <v>324755.84999999998</v>
      </c>
    </row>
    <row r="12" spans="1:6" x14ac:dyDescent="0.25">
      <c r="A12" s="228">
        <v>1424700000</v>
      </c>
      <c r="B12" s="14">
        <v>116</v>
      </c>
      <c r="C12" s="14">
        <v>73</v>
      </c>
      <c r="D12" s="88" t="s">
        <v>1187</v>
      </c>
      <c r="E12" s="7" t="s">
        <v>1085</v>
      </c>
      <c r="F12" s="245">
        <v>14028557.449999999</v>
      </c>
    </row>
    <row r="13" spans="1:6" x14ac:dyDescent="0.25">
      <c r="A13" s="228">
        <v>1424700000</v>
      </c>
      <c r="B13" s="14">
        <v>116</v>
      </c>
      <c r="C13" s="14">
        <v>73</v>
      </c>
      <c r="D13" s="88" t="s">
        <v>1188</v>
      </c>
      <c r="E13" s="7" t="s">
        <v>1086</v>
      </c>
      <c r="F13" s="245">
        <v>1629197.57</v>
      </c>
    </row>
    <row r="14" spans="1:6" x14ac:dyDescent="0.25">
      <c r="A14" s="228">
        <v>1424700000</v>
      </c>
      <c r="B14" s="14">
        <v>116</v>
      </c>
      <c r="C14" s="14">
        <v>73</v>
      </c>
      <c r="D14" s="88" t="s">
        <v>1189</v>
      </c>
      <c r="E14" s="7" t="s">
        <v>1087</v>
      </c>
      <c r="F14" s="245">
        <v>545406.35</v>
      </c>
    </row>
    <row r="15" spans="1:6" x14ac:dyDescent="0.25">
      <c r="A15" s="228">
        <v>1424700000</v>
      </c>
      <c r="B15" s="14">
        <v>116</v>
      </c>
      <c r="C15" s="14">
        <v>73</v>
      </c>
      <c r="D15" s="88" t="s">
        <v>1190</v>
      </c>
      <c r="E15" s="7" t="s">
        <v>1088</v>
      </c>
      <c r="F15" s="245">
        <v>903027.05</v>
      </c>
    </row>
    <row r="16" spans="1:6" x14ac:dyDescent="0.25">
      <c r="A16" s="228">
        <v>1424700000</v>
      </c>
      <c r="B16" s="14">
        <v>116</v>
      </c>
      <c r="C16" s="14">
        <v>73</v>
      </c>
      <c r="D16" s="88" t="s">
        <v>1191</v>
      </c>
      <c r="E16" s="7" t="s">
        <v>1089</v>
      </c>
      <c r="F16" s="245">
        <v>231344.49</v>
      </c>
    </row>
    <row r="17" spans="1:6" x14ac:dyDescent="0.25">
      <c r="A17" s="228">
        <v>1424700000</v>
      </c>
      <c r="B17" s="14">
        <v>116</v>
      </c>
      <c r="C17" s="14">
        <v>73</v>
      </c>
      <c r="D17" s="88" t="s">
        <v>1192</v>
      </c>
      <c r="E17" s="7" t="s">
        <v>134</v>
      </c>
      <c r="F17" s="245">
        <v>4701909.21</v>
      </c>
    </row>
    <row r="18" spans="1:6" x14ac:dyDescent="0.25">
      <c r="A18" s="228">
        <v>1424700000</v>
      </c>
      <c r="B18" s="14">
        <v>116</v>
      </c>
      <c r="C18" s="14">
        <v>73</v>
      </c>
      <c r="D18" s="88" t="s">
        <v>1193</v>
      </c>
      <c r="E18" s="7" t="s">
        <v>135</v>
      </c>
      <c r="F18" s="245">
        <v>674779.45</v>
      </c>
    </row>
    <row r="19" spans="1:6" x14ac:dyDescent="0.25">
      <c r="A19" s="228">
        <v>1424700000</v>
      </c>
      <c r="B19" s="14">
        <v>116</v>
      </c>
      <c r="C19" s="14">
        <v>73</v>
      </c>
      <c r="D19" s="88" t="s">
        <v>1194</v>
      </c>
      <c r="E19" s="7" t="s">
        <v>136</v>
      </c>
      <c r="F19" s="245">
        <v>280085.33</v>
      </c>
    </row>
    <row r="20" spans="1:6" x14ac:dyDescent="0.25">
      <c r="A20" s="228">
        <v>1424700000</v>
      </c>
      <c r="B20" s="14">
        <v>116</v>
      </c>
      <c r="C20" s="14">
        <v>73</v>
      </c>
      <c r="D20" s="88" t="s">
        <v>1195</v>
      </c>
      <c r="E20" s="7" t="s">
        <v>137</v>
      </c>
      <c r="F20" s="245">
        <v>397259.25</v>
      </c>
    </row>
    <row r="21" spans="1:6" x14ac:dyDescent="0.25">
      <c r="A21" s="228">
        <v>1424700000</v>
      </c>
      <c r="B21" s="14">
        <v>116</v>
      </c>
      <c r="C21" s="14">
        <v>73</v>
      </c>
      <c r="D21" s="88" t="s">
        <v>1196</v>
      </c>
      <c r="E21" s="7" t="s">
        <v>1073</v>
      </c>
      <c r="F21" s="245">
        <v>59430.32</v>
      </c>
    </row>
    <row r="22" spans="1:6" x14ac:dyDescent="0.25">
      <c r="A22" s="228">
        <v>1424700000</v>
      </c>
      <c r="B22" s="14">
        <v>116</v>
      </c>
      <c r="C22" s="14">
        <v>73</v>
      </c>
      <c r="D22" s="88" t="s">
        <v>1197</v>
      </c>
      <c r="E22" s="7" t="s">
        <v>1075</v>
      </c>
      <c r="F22" s="245">
        <v>1987680.03</v>
      </c>
    </row>
    <row r="23" spans="1:6" x14ac:dyDescent="0.25">
      <c r="A23" s="228">
        <v>1424700000</v>
      </c>
      <c r="B23" s="14">
        <v>116</v>
      </c>
      <c r="C23" s="14">
        <v>73</v>
      </c>
      <c r="D23" s="88" t="s">
        <v>1198</v>
      </c>
      <c r="E23" s="7" t="s">
        <v>1076</v>
      </c>
      <c r="F23" s="245">
        <v>233476.5</v>
      </c>
    </row>
    <row r="24" spans="1:6" x14ac:dyDescent="0.25">
      <c r="A24" s="228">
        <v>1424700000</v>
      </c>
      <c r="B24" s="14">
        <v>116</v>
      </c>
      <c r="C24" s="14">
        <v>73</v>
      </c>
      <c r="D24" s="88" t="s">
        <v>1199</v>
      </c>
      <c r="E24" s="7" t="s">
        <v>1077</v>
      </c>
      <c r="F24" s="245">
        <v>74943.199999999997</v>
      </c>
    </row>
    <row r="25" spans="1:6" x14ac:dyDescent="0.25">
      <c r="A25" s="228">
        <v>1424700000</v>
      </c>
      <c r="B25" s="14">
        <v>116</v>
      </c>
      <c r="C25" s="14">
        <v>73</v>
      </c>
      <c r="D25" s="88" t="s">
        <v>1200</v>
      </c>
      <c r="E25" s="7" t="s">
        <v>1078</v>
      </c>
      <c r="F25" s="245">
        <v>135371.59</v>
      </c>
    </row>
    <row r="26" spans="1:6" x14ac:dyDescent="0.25">
      <c r="A26" s="228">
        <v>1424700000</v>
      </c>
      <c r="B26" s="14">
        <v>116</v>
      </c>
      <c r="C26" s="14">
        <v>73</v>
      </c>
      <c r="D26" s="88" t="s">
        <v>1201</v>
      </c>
      <c r="E26" s="7" t="s">
        <v>1079</v>
      </c>
      <c r="F26" s="245">
        <v>3107.55</v>
      </c>
    </row>
    <row r="27" spans="1:6" x14ac:dyDescent="0.25">
      <c r="A27" s="228">
        <v>1424700000</v>
      </c>
      <c r="B27" s="14">
        <v>116</v>
      </c>
      <c r="C27" s="14">
        <v>73</v>
      </c>
      <c r="D27" s="88" t="s">
        <v>1202</v>
      </c>
      <c r="E27" s="7" t="s">
        <v>138</v>
      </c>
      <c r="F27" s="245">
        <v>4701909.21</v>
      </c>
    </row>
    <row r="28" spans="1:6" x14ac:dyDescent="0.25">
      <c r="A28" s="228">
        <v>1424700000</v>
      </c>
      <c r="B28" s="14">
        <v>116</v>
      </c>
      <c r="C28" s="14">
        <v>73</v>
      </c>
      <c r="D28" s="88" t="s">
        <v>1203</v>
      </c>
      <c r="E28" s="7" t="s">
        <v>139</v>
      </c>
      <c r="F28" s="245">
        <v>674779.45</v>
      </c>
    </row>
    <row r="29" spans="1:6" x14ac:dyDescent="0.25">
      <c r="A29" s="228">
        <v>1424700000</v>
      </c>
      <c r="B29" s="14">
        <v>116</v>
      </c>
      <c r="C29" s="14">
        <v>73</v>
      </c>
      <c r="D29" s="88" t="s">
        <v>1204</v>
      </c>
      <c r="E29" s="7" t="s">
        <v>140</v>
      </c>
      <c r="F29" s="245">
        <v>280085.33</v>
      </c>
    </row>
    <row r="30" spans="1:6" x14ac:dyDescent="0.25">
      <c r="A30" s="228">
        <v>1424700000</v>
      </c>
      <c r="B30" s="14">
        <v>116</v>
      </c>
      <c r="C30" s="14">
        <v>73</v>
      </c>
      <c r="D30" s="88" t="s">
        <v>1205</v>
      </c>
      <c r="E30" s="7" t="s">
        <v>141</v>
      </c>
      <c r="F30" s="245">
        <v>397259.25</v>
      </c>
    </row>
    <row r="31" spans="1:6" x14ac:dyDescent="0.25">
      <c r="A31" s="228">
        <v>1424700000</v>
      </c>
      <c r="B31" s="14">
        <v>116</v>
      </c>
      <c r="C31" s="14">
        <v>73</v>
      </c>
      <c r="D31" s="88" t="s">
        <v>1206</v>
      </c>
      <c r="E31" s="7" t="s">
        <v>1074</v>
      </c>
      <c r="F31" s="245">
        <v>59430.32</v>
      </c>
    </row>
    <row r="32" spans="1:6" x14ac:dyDescent="0.25">
      <c r="A32" s="228">
        <v>1424700000</v>
      </c>
      <c r="B32" s="14">
        <v>116</v>
      </c>
      <c r="C32" s="14">
        <v>73</v>
      </c>
      <c r="D32" s="88" t="s">
        <v>1207</v>
      </c>
      <c r="E32" s="7" t="s">
        <v>1080</v>
      </c>
      <c r="F32" s="245">
        <v>2077472.62</v>
      </c>
    </row>
    <row r="33" spans="1:6" x14ac:dyDescent="0.25">
      <c r="A33" s="228">
        <v>1424700000</v>
      </c>
      <c r="B33" s="14">
        <v>116</v>
      </c>
      <c r="C33" s="14">
        <v>73</v>
      </c>
      <c r="D33" s="88" t="s">
        <v>1208</v>
      </c>
      <c r="E33" s="7" t="s">
        <v>1081</v>
      </c>
      <c r="F33" s="245">
        <v>243699.95</v>
      </c>
    </row>
    <row r="34" spans="1:6" x14ac:dyDescent="0.25">
      <c r="A34" s="228">
        <v>1424700000</v>
      </c>
      <c r="B34" s="14">
        <v>116</v>
      </c>
      <c r="C34" s="14">
        <v>73</v>
      </c>
      <c r="D34" s="88" t="s">
        <v>1209</v>
      </c>
      <c r="E34" s="7" t="s">
        <v>1082</v>
      </c>
      <c r="F34" s="245">
        <v>78754.880000000005</v>
      </c>
    </row>
    <row r="35" spans="1:6" x14ac:dyDescent="0.25">
      <c r="A35" s="228">
        <v>1424700000</v>
      </c>
      <c r="B35" s="14">
        <v>116</v>
      </c>
      <c r="C35" s="14">
        <v>73</v>
      </c>
      <c r="D35" s="88" t="s">
        <v>1210</v>
      </c>
      <c r="E35" s="7" t="s">
        <v>1083</v>
      </c>
      <c r="F35" s="245">
        <v>141616.47</v>
      </c>
    </row>
    <row r="36" spans="1:6" x14ac:dyDescent="0.25">
      <c r="A36" s="228">
        <v>1424700000</v>
      </c>
      <c r="B36" s="14">
        <v>116</v>
      </c>
      <c r="C36" s="14">
        <v>73</v>
      </c>
      <c r="D36" s="88" t="s">
        <v>1211</v>
      </c>
      <c r="E36" s="7" t="s">
        <v>1084</v>
      </c>
      <c r="F36" s="245">
        <v>3249.97</v>
      </c>
    </row>
    <row r="37" spans="1:6" x14ac:dyDescent="0.25">
      <c r="A37" s="228">
        <v>1424700000</v>
      </c>
      <c r="B37" s="14">
        <v>116</v>
      </c>
      <c r="C37" s="14">
        <v>73</v>
      </c>
      <c r="D37" s="88">
        <v>733110</v>
      </c>
      <c r="E37" s="7" t="s">
        <v>142</v>
      </c>
      <c r="F37" s="245">
        <v>252590.98</v>
      </c>
    </row>
    <row r="38" spans="1:6" x14ac:dyDescent="0.25">
      <c r="A38" s="228">
        <v>1424700000</v>
      </c>
      <c r="B38" s="14">
        <v>116</v>
      </c>
      <c r="C38" s="14">
        <v>73</v>
      </c>
      <c r="D38" s="88">
        <v>733102</v>
      </c>
      <c r="E38" s="7" t="s">
        <v>143</v>
      </c>
      <c r="F38" s="245">
        <v>2823.74</v>
      </c>
    </row>
    <row r="39" spans="1:6" x14ac:dyDescent="0.25">
      <c r="A39" s="228">
        <v>1424700000</v>
      </c>
      <c r="B39" s="14">
        <v>116</v>
      </c>
      <c r="C39" s="14">
        <v>73</v>
      </c>
      <c r="D39" s="88">
        <v>733101</v>
      </c>
      <c r="E39" s="7" t="s">
        <v>144</v>
      </c>
      <c r="F39" s="245">
        <v>7769.33</v>
      </c>
    </row>
    <row r="40" spans="1:6" x14ac:dyDescent="0.25">
      <c r="A40" s="228">
        <v>1424700000</v>
      </c>
      <c r="B40" s="14">
        <v>116</v>
      </c>
      <c r="C40" s="14">
        <v>73</v>
      </c>
      <c r="D40" s="88">
        <v>733104</v>
      </c>
      <c r="E40" s="7" t="s">
        <v>145</v>
      </c>
      <c r="F40" s="245">
        <v>10896.08</v>
      </c>
    </row>
    <row r="41" spans="1:6" x14ac:dyDescent="0.25">
      <c r="A41" s="228">
        <v>1424700000</v>
      </c>
      <c r="B41" s="14">
        <v>116</v>
      </c>
      <c r="C41" s="14">
        <v>73</v>
      </c>
      <c r="D41" s="88">
        <v>733105</v>
      </c>
      <c r="E41" s="7" t="s">
        <v>146</v>
      </c>
      <c r="F41" s="245">
        <v>8041.53</v>
      </c>
    </row>
    <row r="42" spans="1:6" x14ac:dyDescent="0.25">
      <c r="A42" s="228">
        <v>1424700000</v>
      </c>
      <c r="B42" s="14">
        <v>116</v>
      </c>
      <c r="C42" s="14">
        <v>73</v>
      </c>
      <c r="D42" s="88">
        <v>733106</v>
      </c>
      <c r="E42" s="7" t="s">
        <v>147</v>
      </c>
      <c r="F42" s="245">
        <v>499.87</v>
      </c>
    </row>
    <row r="43" spans="1:6" x14ac:dyDescent="0.25">
      <c r="A43" s="228">
        <v>1424700000</v>
      </c>
      <c r="B43" s="14">
        <v>116</v>
      </c>
      <c r="C43" s="14">
        <v>73</v>
      </c>
      <c r="D43" s="88">
        <v>733201</v>
      </c>
      <c r="E43" s="7" t="s">
        <v>148</v>
      </c>
      <c r="F43" s="245">
        <v>17198.22</v>
      </c>
    </row>
    <row r="44" spans="1:6" x14ac:dyDescent="0.25">
      <c r="A44" s="228">
        <v>1424700000</v>
      </c>
      <c r="B44" s="14">
        <v>116</v>
      </c>
      <c r="C44" s="14">
        <v>73</v>
      </c>
      <c r="D44" s="88">
        <v>733202</v>
      </c>
      <c r="E44" s="7" t="s">
        <v>149</v>
      </c>
      <c r="F44" s="245">
        <v>374183.39</v>
      </c>
    </row>
    <row r="45" spans="1:6" x14ac:dyDescent="0.25">
      <c r="A45" s="228">
        <v>1424700000</v>
      </c>
      <c r="B45" s="14">
        <v>116</v>
      </c>
      <c r="C45" s="14">
        <v>73</v>
      </c>
      <c r="D45" s="88">
        <v>733504</v>
      </c>
      <c r="E45" s="7" t="s">
        <v>150</v>
      </c>
      <c r="F45" s="245">
        <v>9657.85</v>
      </c>
    </row>
    <row r="46" spans="1:6" x14ac:dyDescent="0.25">
      <c r="A46" s="228">
        <v>1424700000</v>
      </c>
      <c r="B46" s="14">
        <v>116</v>
      </c>
      <c r="C46" s="14">
        <v>73</v>
      </c>
      <c r="D46" s="88">
        <v>733505</v>
      </c>
      <c r="E46" s="7" t="s">
        <v>151</v>
      </c>
      <c r="F46" s="245">
        <v>121123.15</v>
      </c>
    </row>
    <row r="47" spans="1:6" x14ac:dyDescent="0.25">
      <c r="A47" s="228">
        <v>1424700000</v>
      </c>
      <c r="B47" s="14">
        <v>116</v>
      </c>
      <c r="C47" s="14">
        <v>73</v>
      </c>
      <c r="D47" s="88">
        <v>733213</v>
      </c>
      <c r="E47" s="7" t="s">
        <v>152</v>
      </c>
      <c r="F47" s="245">
        <v>201723.24</v>
      </c>
    </row>
    <row r="48" spans="1:6" x14ac:dyDescent="0.25">
      <c r="A48" s="228">
        <v>1424700000</v>
      </c>
      <c r="B48" s="14">
        <v>116</v>
      </c>
      <c r="C48" s="14">
        <v>73</v>
      </c>
      <c r="D48" s="88">
        <v>732901</v>
      </c>
      <c r="E48" s="7" t="s">
        <v>153</v>
      </c>
      <c r="F48" s="245">
        <v>680784.72</v>
      </c>
    </row>
    <row r="49" spans="1:6" x14ac:dyDescent="0.25">
      <c r="A49" s="228">
        <v>1424700000</v>
      </c>
      <c r="B49" s="14">
        <v>116</v>
      </c>
      <c r="C49" s="14">
        <v>73</v>
      </c>
      <c r="D49" s="88">
        <v>732801</v>
      </c>
      <c r="E49" s="7" t="s">
        <v>154</v>
      </c>
      <c r="F49" s="245">
        <v>91569.919999999998</v>
      </c>
    </row>
    <row r="50" spans="1:6" x14ac:dyDescent="0.25">
      <c r="A50" s="228">
        <v>1424700000</v>
      </c>
      <c r="B50" s="14">
        <v>116</v>
      </c>
      <c r="C50" s="14">
        <v>73</v>
      </c>
      <c r="D50" s="88">
        <v>732701</v>
      </c>
      <c r="E50" s="7" t="s">
        <v>155</v>
      </c>
      <c r="F50" s="245">
        <v>71731.259999999995</v>
      </c>
    </row>
    <row r="51" spans="1:6" x14ac:dyDescent="0.25">
      <c r="A51" s="228">
        <v>1424700000</v>
      </c>
      <c r="B51" s="14">
        <v>116</v>
      </c>
      <c r="C51" s="14">
        <v>73</v>
      </c>
      <c r="D51" s="88">
        <v>733214</v>
      </c>
      <c r="E51" s="7" t="s">
        <v>156</v>
      </c>
      <c r="F51" s="245">
        <v>19246.939999999999</v>
      </c>
    </row>
    <row r="52" spans="1:6" x14ac:dyDescent="0.25">
      <c r="A52" s="228">
        <v>1424700000</v>
      </c>
      <c r="B52" s="14">
        <v>116</v>
      </c>
      <c r="C52" s="14">
        <v>73</v>
      </c>
      <c r="D52" s="88">
        <v>733501</v>
      </c>
      <c r="E52" s="7" t="s">
        <v>158</v>
      </c>
      <c r="F52" s="245">
        <v>706185.22</v>
      </c>
    </row>
    <row r="53" spans="1:6" x14ac:dyDescent="0.25">
      <c r="A53" s="228">
        <v>1424700000</v>
      </c>
      <c r="B53" s="14">
        <v>116</v>
      </c>
      <c r="C53" s="14">
        <v>73</v>
      </c>
      <c r="D53" s="88">
        <v>733502</v>
      </c>
      <c r="E53" s="7" t="s">
        <v>157</v>
      </c>
      <c r="F53" s="245">
        <v>50185.5</v>
      </c>
    </row>
    <row r="54" spans="1:6" x14ac:dyDescent="0.25">
      <c r="A54" s="228">
        <v>1424700000</v>
      </c>
      <c r="B54" s="14">
        <v>116</v>
      </c>
      <c r="C54" s="14">
        <v>73</v>
      </c>
      <c r="D54" s="88">
        <v>733002</v>
      </c>
      <c r="E54" s="7" t="s">
        <v>1162</v>
      </c>
      <c r="F54" s="245">
        <v>219311.65</v>
      </c>
    </row>
    <row r="55" spans="1:6" x14ac:dyDescent="0.25">
      <c r="A55" s="228">
        <v>1424700000</v>
      </c>
      <c r="B55" s="14">
        <v>116</v>
      </c>
      <c r="C55" s="14">
        <v>73</v>
      </c>
      <c r="D55" s="88">
        <v>733003</v>
      </c>
      <c r="E55" s="7" t="s">
        <v>159</v>
      </c>
      <c r="F55" s="245">
        <v>973410.59</v>
      </c>
    </row>
    <row r="56" spans="1:6" x14ac:dyDescent="0.25">
      <c r="A56" s="228">
        <v>1424700000</v>
      </c>
      <c r="B56" s="14">
        <v>116</v>
      </c>
      <c r="C56" s="14">
        <v>73</v>
      </c>
      <c r="D56" s="88">
        <v>733004</v>
      </c>
      <c r="E56" s="7" t="s">
        <v>160</v>
      </c>
      <c r="F56" s="245">
        <v>764509.19</v>
      </c>
    </row>
    <row r="57" spans="1:6" x14ac:dyDescent="0.25">
      <c r="A57" s="228">
        <v>1424700000</v>
      </c>
      <c r="B57" s="14">
        <v>116</v>
      </c>
      <c r="C57" s="14">
        <v>73</v>
      </c>
      <c r="D57" s="88">
        <v>733506</v>
      </c>
      <c r="E57" s="7" t="s">
        <v>161</v>
      </c>
      <c r="F57" s="245">
        <v>12130.04</v>
      </c>
    </row>
    <row r="58" spans="1:6" x14ac:dyDescent="0.25">
      <c r="A58" s="228">
        <v>1424700000</v>
      </c>
      <c r="B58" s="14">
        <v>116</v>
      </c>
      <c r="C58" s="14">
        <v>73</v>
      </c>
      <c r="D58" s="88">
        <v>733507</v>
      </c>
      <c r="E58" s="7" t="s">
        <v>162</v>
      </c>
      <c r="F58" s="245">
        <v>185429.75</v>
      </c>
    </row>
    <row r="59" spans="1:6" x14ac:dyDescent="0.25">
      <c r="A59" s="228">
        <v>1424700000</v>
      </c>
      <c r="B59" s="14">
        <v>116</v>
      </c>
      <c r="C59" s="14">
        <v>73</v>
      </c>
      <c r="D59" s="88">
        <v>733301</v>
      </c>
      <c r="E59" s="7" t="s">
        <v>164</v>
      </c>
      <c r="F59" s="245">
        <v>90993.38</v>
      </c>
    </row>
    <row r="60" spans="1:6" x14ac:dyDescent="0.25">
      <c r="A60" s="228">
        <v>1424700000</v>
      </c>
      <c r="B60" s="14">
        <v>116</v>
      </c>
      <c r="C60" s="14">
        <v>73</v>
      </c>
      <c r="D60" s="88">
        <v>733402</v>
      </c>
      <c r="E60" s="7" t="s">
        <v>165</v>
      </c>
      <c r="F60" s="245">
        <v>9178.7900000000009</v>
      </c>
    </row>
    <row r="61" spans="1:6" x14ac:dyDescent="0.25">
      <c r="A61" s="228">
        <v>1424700000</v>
      </c>
      <c r="B61" s="14">
        <v>116</v>
      </c>
      <c r="C61" s="14">
        <v>73</v>
      </c>
      <c r="D61" s="88">
        <v>733001</v>
      </c>
      <c r="E61" s="7" t="s">
        <v>166</v>
      </c>
      <c r="F61" s="144">
        <v>537287.67000000004</v>
      </c>
    </row>
    <row r="62" spans="1:6" x14ac:dyDescent="0.25">
      <c r="A62" s="228">
        <v>1424700000</v>
      </c>
      <c r="B62" s="14">
        <v>116</v>
      </c>
      <c r="C62" s="14">
        <v>73</v>
      </c>
      <c r="D62" s="88">
        <v>733401</v>
      </c>
      <c r="E62" s="7" t="s">
        <v>1171</v>
      </c>
      <c r="F62" s="144">
        <v>6855.89</v>
      </c>
    </row>
    <row r="63" spans="1:6" x14ac:dyDescent="0.25">
      <c r="A63" s="256" t="s">
        <v>53</v>
      </c>
      <c r="B63" s="257"/>
      <c r="C63" s="257"/>
      <c r="D63" s="257"/>
      <c r="E63" s="258"/>
      <c r="F63" s="144"/>
    </row>
    <row r="64" spans="1:6" ht="71.25" x14ac:dyDescent="0.25">
      <c r="A64" s="228">
        <v>1424700000</v>
      </c>
      <c r="B64" s="14">
        <v>116</v>
      </c>
      <c r="C64" s="14">
        <v>49</v>
      </c>
      <c r="D64" s="88">
        <v>790105</v>
      </c>
      <c r="E64" s="229" t="s">
        <v>1153</v>
      </c>
      <c r="F64" s="144">
        <v>0</v>
      </c>
    </row>
    <row r="65" spans="1:6" x14ac:dyDescent="0.25">
      <c r="A65" s="256" t="s">
        <v>60</v>
      </c>
      <c r="B65" s="257"/>
      <c r="C65" s="257"/>
      <c r="D65" s="257"/>
      <c r="E65" s="258"/>
      <c r="F65" s="201">
        <f>F66</f>
        <v>200000</v>
      </c>
    </row>
    <row r="66" spans="1:6" x14ac:dyDescent="0.25">
      <c r="A66" s="228">
        <v>1424700000</v>
      </c>
      <c r="B66" s="14">
        <v>116</v>
      </c>
      <c r="C66" s="14">
        <v>51</v>
      </c>
      <c r="D66" s="88">
        <v>510101</v>
      </c>
      <c r="E66" s="7" t="s">
        <v>167</v>
      </c>
      <c r="F66" s="100">
        <v>200000</v>
      </c>
    </row>
    <row r="67" spans="1:6" x14ac:dyDescent="0.25">
      <c r="A67" s="256" t="s">
        <v>124</v>
      </c>
      <c r="B67" s="257"/>
      <c r="C67" s="257"/>
      <c r="D67" s="257"/>
      <c r="E67" s="258"/>
      <c r="F67" s="144">
        <v>0</v>
      </c>
    </row>
    <row r="68" spans="1:6" x14ac:dyDescent="0.25">
      <c r="A68" s="228">
        <v>1424700000</v>
      </c>
      <c r="B68" s="14">
        <v>116</v>
      </c>
      <c r="C68" s="14">
        <v>91</v>
      </c>
      <c r="D68" s="88">
        <v>910301</v>
      </c>
      <c r="E68" s="7" t="s">
        <v>1158</v>
      </c>
      <c r="F68" s="144">
        <v>0</v>
      </c>
    </row>
    <row r="69" spans="1:6" x14ac:dyDescent="0.25">
      <c r="A69" s="228">
        <v>1424700000</v>
      </c>
      <c r="B69" s="14">
        <v>116</v>
      </c>
      <c r="C69" s="14">
        <v>91</v>
      </c>
      <c r="D69" s="88">
        <v>910203</v>
      </c>
      <c r="E69" s="7" t="s">
        <v>1154</v>
      </c>
      <c r="F69" s="144">
        <v>0</v>
      </c>
    </row>
    <row r="70" spans="1:6" x14ac:dyDescent="0.25">
      <c r="A70" s="228">
        <v>1424700000</v>
      </c>
      <c r="B70" s="14">
        <v>116</v>
      </c>
      <c r="C70" s="14">
        <v>91</v>
      </c>
      <c r="D70" s="88">
        <v>910203</v>
      </c>
      <c r="E70" s="7" t="s">
        <v>1155</v>
      </c>
      <c r="F70" s="144">
        <v>0</v>
      </c>
    </row>
  </sheetData>
  <mergeCells count="9">
    <mergeCell ref="A1:F1"/>
    <mergeCell ref="A2:F2"/>
    <mergeCell ref="A3:F3"/>
    <mergeCell ref="A63:E63"/>
    <mergeCell ref="A67:E67"/>
    <mergeCell ref="A65:E65"/>
    <mergeCell ref="A6:E6"/>
    <mergeCell ref="D4:E4"/>
    <mergeCell ref="A5:E5"/>
  </mergeCells>
  <pageMargins left="0.70866141732283472" right="0.70866141732283472" top="0.74803149606299213" bottom="0.74803149606299213" header="0.31496062992125984" footer="0.31496062992125984"/>
  <pageSetup scale="62" orientation="portrait" r:id="rId1"/>
  <headerFooter>
    <oddFooter>&amp;R6</oddFooter>
  </headerFooter>
  <ignoredErrors>
    <ignoredError sqref="D7:D36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9E587-AB2E-4DD4-B4D1-2FFD80E629AB}">
  <sheetPr>
    <pageSetUpPr fitToPage="1"/>
  </sheetPr>
  <dimension ref="A1:H21"/>
  <sheetViews>
    <sheetView workbookViewId="0">
      <selection activeCell="A4" sqref="A4:D4"/>
    </sheetView>
  </sheetViews>
  <sheetFormatPr baseColWidth="10" defaultRowHeight="15" x14ac:dyDescent="0.25"/>
  <cols>
    <col min="1" max="1" width="37.140625" customWidth="1"/>
    <col min="2" max="2" width="51.140625" customWidth="1"/>
    <col min="3" max="3" width="23.42578125" customWidth="1"/>
    <col min="4" max="4" width="13.140625" customWidth="1"/>
    <col min="6" max="6" width="16.42578125" customWidth="1"/>
    <col min="7" max="7" width="14.140625" bestFit="1" customWidth="1"/>
  </cols>
  <sheetData>
    <row r="1" spans="1:8" x14ac:dyDescent="0.25">
      <c r="A1" s="263" t="s">
        <v>12</v>
      </c>
      <c r="B1" s="263"/>
      <c r="C1" s="263"/>
      <c r="D1" s="263"/>
    </row>
    <row r="2" spans="1:8" x14ac:dyDescent="0.25">
      <c r="A2" s="263" t="s">
        <v>1170</v>
      </c>
      <c r="B2" s="263"/>
      <c r="C2" s="263"/>
      <c r="D2" s="263"/>
    </row>
    <row r="3" spans="1:8" x14ac:dyDescent="0.25">
      <c r="A3" s="263" t="s">
        <v>1</v>
      </c>
      <c r="B3" s="263"/>
      <c r="C3" s="263"/>
      <c r="D3" s="263"/>
    </row>
    <row r="4" spans="1:8" ht="29.25" customHeight="1" x14ac:dyDescent="0.25">
      <c r="A4" s="264" t="s">
        <v>2</v>
      </c>
      <c r="B4" s="264"/>
      <c r="C4" s="264"/>
      <c r="D4" s="264"/>
    </row>
    <row r="5" spans="1:8" s="2" customFormat="1" ht="25.5" x14ac:dyDescent="0.25">
      <c r="A5" s="1" t="s">
        <v>3</v>
      </c>
      <c r="B5" s="1" t="s">
        <v>4</v>
      </c>
      <c r="C5" s="1" t="s">
        <v>168</v>
      </c>
      <c r="D5" s="1" t="s">
        <v>6</v>
      </c>
    </row>
    <row r="6" spans="1:8" x14ac:dyDescent="0.25">
      <c r="A6" s="3"/>
      <c r="B6" s="4" t="s">
        <v>169</v>
      </c>
      <c r="C6" s="5">
        <v>73576055.420000002</v>
      </c>
      <c r="D6" s="6">
        <v>1</v>
      </c>
      <c r="E6" s="129"/>
      <c r="F6" s="129"/>
    </row>
    <row r="7" spans="1:8" x14ac:dyDescent="0.25">
      <c r="A7" s="46"/>
      <c r="B7" s="8" t="s">
        <v>8</v>
      </c>
      <c r="C7" s="15"/>
      <c r="D7" s="7"/>
    </row>
    <row r="8" spans="1:8" x14ac:dyDescent="0.25">
      <c r="A8" s="7" t="s">
        <v>9</v>
      </c>
      <c r="B8" s="7" t="s">
        <v>1177</v>
      </c>
      <c r="C8" s="9">
        <v>73576055.420000002</v>
      </c>
      <c r="D8" s="19">
        <v>1</v>
      </c>
      <c r="F8" s="129"/>
    </row>
    <row r="9" spans="1:8" x14ac:dyDescent="0.25">
      <c r="A9" s="7" t="s">
        <v>10</v>
      </c>
      <c r="B9" s="7" t="s">
        <v>1178</v>
      </c>
      <c r="C9" s="15">
        <v>0</v>
      </c>
      <c r="D9" s="15">
        <v>0</v>
      </c>
      <c r="F9" s="21"/>
      <c r="G9" s="21"/>
    </row>
    <row r="10" spans="1:8" x14ac:dyDescent="0.25">
      <c r="A10" s="7" t="s">
        <v>1071</v>
      </c>
      <c r="B10" s="7" t="s">
        <v>1179</v>
      </c>
      <c r="C10" s="15">
        <v>0</v>
      </c>
      <c r="D10" s="15">
        <v>0</v>
      </c>
      <c r="F10" s="160"/>
      <c r="G10" s="160"/>
      <c r="H10" s="22"/>
    </row>
    <row r="11" spans="1:8" x14ac:dyDescent="0.25">
      <c r="A11" s="7" t="s">
        <v>1072</v>
      </c>
      <c r="B11" s="7" t="s">
        <v>1180</v>
      </c>
      <c r="C11" s="15">
        <v>0</v>
      </c>
      <c r="D11" s="15">
        <v>0</v>
      </c>
      <c r="F11" s="160"/>
      <c r="G11" s="160"/>
    </row>
    <row r="12" spans="1:8" x14ac:dyDescent="0.25">
      <c r="A12" s="11" t="s">
        <v>11</v>
      </c>
      <c r="B12" s="11" t="s">
        <v>1181</v>
      </c>
      <c r="C12" s="15">
        <v>0</v>
      </c>
      <c r="D12" s="15">
        <v>0</v>
      </c>
    </row>
    <row r="16" spans="1:8" x14ac:dyDescent="0.25">
      <c r="G16" s="129"/>
    </row>
    <row r="17" spans="4:7" x14ac:dyDescent="0.25">
      <c r="G17" s="129"/>
    </row>
    <row r="20" spans="4:7" x14ac:dyDescent="0.25">
      <c r="D20" s="129"/>
    </row>
    <row r="21" spans="4:7" x14ac:dyDescent="0.25">
      <c r="D21" s="129"/>
    </row>
  </sheetData>
  <mergeCells count="4">
    <mergeCell ref="A1:D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scale="97" orientation="landscape" r:id="rId1"/>
  <headerFooter>
    <oddFooter>&amp;R7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6834-88F5-46D5-8A52-DCBF7CF4E877}">
  <sheetPr>
    <pageSetUpPr fitToPage="1"/>
  </sheetPr>
  <dimension ref="A1:J25"/>
  <sheetViews>
    <sheetView topLeftCell="A4" workbookViewId="0">
      <selection activeCell="D23" sqref="D23"/>
    </sheetView>
  </sheetViews>
  <sheetFormatPr baseColWidth="10" defaultRowHeight="15" x14ac:dyDescent="0.25"/>
  <cols>
    <col min="1" max="1" width="13.140625" customWidth="1"/>
    <col min="2" max="2" width="72.42578125" customWidth="1"/>
    <col min="3" max="3" width="25.28515625" customWidth="1"/>
    <col min="4" max="4" width="22.140625" customWidth="1"/>
    <col min="5" max="5" width="14.140625" bestFit="1" customWidth="1"/>
    <col min="6" max="6" width="18.85546875" customWidth="1"/>
    <col min="7" max="7" width="14.140625" bestFit="1" customWidth="1"/>
    <col min="10" max="10" width="13.140625" bestFit="1" customWidth="1"/>
  </cols>
  <sheetData>
    <row r="1" spans="1:10" ht="15.75" x14ac:dyDescent="0.25">
      <c r="A1" s="265" t="s">
        <v>12</v>
      </c>
      <c r="B1" s="265"/>
      <c r="C1" s="265"/>
      <c r="D1" s="265"/>
    </row>
    <row r="2" spans="1:10" x14ac:dyDescent="0.25">
      <c r="A2" s="263" t="s">
        <v>1170</v>
      </c>
      <c r="B2" s="263"/>
      <c r="C2" s="263"/>
      <c r="D2" s="263"/>
    </row>
    <row r="3" spans="1:10" x14ac:dyDescent="0.25">
      <c r="A3" s="263" t="s">
        <v>170</v>
      </c>
      <c r="B3" s="263"/>
      <c r="C3" s="263"/>
      <c r="D3" s="263"/>
    </row>
    <row r="4" spans="1:10" ht="19.5" customHeight="1" x14ac:dyDescent="0.25">
      <c r="A4" s="266" t="s">
        <v>171</v>
      </c>
      <c r="B4" s="266"/>
      <c r="C4" s="266"/>
      <c r="D4" s="266"/>
    </row>
    <row r="5" spans="1:10" ht="20.25" customHeight="1" x14ac:dyDescent="0.25">
      <c r="A5" s="267" t="s">
        <v>172</v>
      </c>
      <c r="B5" s="267"/>
      <c r="C5" s="267"/>
      <c r="D5" s="267"/>
    </row>
    <row r="6" spans="1:10" s="47" customFormat="1" x14ac:dyDescent="0.25">
      <c r="A6" s="1" t="s">
        <v>15</v>
      </c>
      <c r="B6" s="1" t="s">
        <v>16</v>
      </c>
      <c r="C6" s="1" t="s">
        <v>173</v>
      </c>
      <c r="D6" s="1" t="s">
        <v>6</v>
      </c>
    </row>
    <row r="7" spans="1:10" x14ac:dyDescent="0.25">
      <c r="A7" s="3"/>
      <c r="B7" s="4" t="s">
        <v>174</v>
      </c>
      <c r="C7" s="13">
        <f>SUM(C8:C16)</f>
        <v>73576055.420000002</v>
      </c>
      <c r="D7" s="6">
        <f>SUM(D8:D16)</f>
        <v>1</v>
      </c>
    </row>
    <row r="8" spans="1:10" x14ac:dyDescent="0.25">
      <c r="A8" s="14">
        <v>1000</v>
      </c>
      <c r="B8" s="7" t="s">
        <v>175</v>
      </c>
      <c r="C8" s="20">
        <v>31632893.890000001</v>
      </c>
      <c r="D8" s="48">
        <v>0.4299</v>
      </c>
    </row>
    <row r="9" spans="1:10" x14ac:dyDescent="0.25">
      <c r="A9" s="14">
        <v>2000</v>
      </c>
      <c r="B9" s="7" t="s">
        <v>176</v>
      </c>
      <c r="C9" s="10">
        <v>10154413.949999999</v>
      </c>
      <c r="D9" s="48">
        <v>0.13800000000000001</v>
      </c>
    </row>
    <row r="10" spans="1:10" x14ac:dyDescent="0.25">
      <c r="A10" s="14">
        <v>3000</v>
      </c>
      <c r="B10" s="7" t="s">
        <v>203</v>
      </c>
      <c r="C10" s="10">
        <v>23319658.899999999</v>
      </c>
      <c r="D10" s="48">
        <v>0.31690000000000002</v>
      </c>
      <c r="H10" s="21"/>
    </row>
    <row r="11" spans="1:10" x14ac:dyDescent="0.25">
      <c r="A11" s="17">
        <v>4000</v>
      </c>
      <c r="B11" s="18" t="s">
        <v>177</v>
      </c>
      <c r="C11" s="10">
        <v>410208</v>
      </c>
      <c r="D11" s="48">
        <v>5.5999999999999999E-3</v>
      </c>
      <c r="F11" s="128"/>
      <c r="G11" s="128"/>
      <c r="H11" s="21"/>
    </row>
    <row r="12" spans="1:10" x14ac:dyDescent="0.25">
      <c r="A12" s="14">
        <v>5000</v>
      </c>
      <c r="B12" s="7" t="s">
        <v>178</v>
      </c>
      <c r="C12" s="10">
        <v>4372071.0999999996</v>
      </c>
      <c r="D12" s="48">
        <v>5.9499999999999997E-2</v>
      </c>
      <c r="G12" s="128"/>
      <c r="H12" s="23"/>
    </row>
    <row r="13" spans="1:10" x14ac:dyDescent="0.25">
      <c r="A13" s="14">
        <v>6000</v>
      </c>
      <c r="B13" s="7" t="s">
        <v>179</v>
      </c>
      <c r="C13" s="10">
        <v>3686809.58</v>
      </c>
      <c r="D13" s="48">
        <v>5.0099999999999999E-2</v>
      </c>
      <c r="G13" s="128"/>
    </row>
    <row r="14" spans="1:10" x14ac:dyDescent="0.25">
      <c r="A14" s="14">
        <v>7000</v>
      </c>
      <c r="B14" s="7" t="s">
        <v>180</v>
      </c>
      <c r="C14" s="15">
        <v>0</v>
      </c>
      <c r="D14" s="20">
        <v>0</v>
      </c>
      <c r="G14" s="21"/>
    </row>
    <row r="15" spans="1:10" x14ac:dyDescent="0.25">
      <c r="A15" s="14">
        <v>8000</v>
      </c>
      <c r="B15" s="7" t="s">
        <v>181</v>
      </c>
      <c r="C15" s="15">
        <v>0</v>
      </c>
      <c r="D15" s="20">
        <v>0</v>
      </c>
      <c r="G15" s="21"/>
    </row>
    <row r="16" spans="1:10" x14ac:dyDescent="0.25">
      <c r="A16" s="14">
        <v>9000</v>
      </c>
      <c r="B16" s="7" t="s">
        <v>182</v>
      </c>
      <c r="C16" s="15">
        <v>0</v>
      </c>
      <c r="D16" s="20">
        <v>0</v>
      </c>
      <c r="G16" s="21"/>
      <c r="J16" s="21"/>
    </row>
    <row r="17" spans="3:10" x14ac:dyDescent="0.25">
      <c r="G17" s="21"/>
      <c r="J17" s="21"/>
    </row>
    <row r="18" spans="3:10" x14ac:dyDescent="0.25">
      <c r="G18" s="21"/>
      <c r="J18" s="21"/>
    </row>
    <row r="19" spans="3:10" x14ac:dyDescent="0.25">
      <c r="D19" s="23"/>
      <c r="J19" s="21"/>
    </row>
    <row r="20" spans="3:10" x14ac:dyDescent="0.25">
      <c r="J20" s="21"/>
    </row>
    <row r="21" spans="3:10" x14ac:dyDescent="0.25">
      <c r="C21" s="23"/>
      <c r="G21" s="21"/>
      <c r="J21" s="21"/>
    </row>
    <row r="22" spans="3:10" x14ac:dyDescent="0.25">
      <c r="C22" s="23"/>
      <c r="F22" s="50"/>
      <c r="J22" s="21"/>
    </row>
    <row r="23" spans="3:10" x14ac:dyDescent="0.25">
      <c r="C23" s="23"/>
      <c r="E23" s="23"/>
      <c r="F23" s="50"/>
      <c r="J23" s="21"/>
    </row>
    <row r="24" spans="3:10" x14ac:dyDescent="0.25">
      <c r="C24" s="23"/>
      <c r="D24" s="23"/>
      <c r="E24" s="23"/>
      <c r="F24" s="23"/>
      <c r="J24" s="21"/>
    </row>
    <row r="25" spans="3:10" x14ac:dyDescent="0.25">
      <c r="D25" s="23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scale="91" orientation="landscape" r:id="rId1"/>
  <headerFooter>
    <oddFooter>&amp;R8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E1483-715F-428E-B2BF-6507A99DE05F}">
  <sheetPr>
    <pageSetUpPr fitToPage="1"/>
  </sheetPr>
  <dimension ref="A1:C78"/>
  <sheetViews>
    <sheetView topLeftCell="A64" workbookViewId="0">
      <selection activeCell="C56" sqref="C56"/>
    </sheetView>
  </sheetViews>
  <sheetFormatPr baseColWidth="10" defaultRowHeight="15" x14ac:dyDescent="0.25"/>
  <cols>
    <col min="1" max="1" width="20.85546875" customWidth="1"/>
    <col min="2" max="2" width="77.42578125" customWidth="1"/>
    <col min="3" max="3" width="35.28515625" customWidth="1"/>
  </cols>
  <sheetData>
    <row r="1" spans="1:3" ht="15.75" customHeight="1" x14ac:dyDescent="0.25">
      <c r="A1" s="246" t="s">
        <v>12</v>
      </c>
      <c r="B1" s="246"/>
      <c r="C1" s="246"/>
    </row>
    <row r="2" spans="1:3" x14ac:dyDescent="0.25">
      <c r="A2" s="263" t="s">
        <v>1170</v>
      </c>
      <c r="B2" s="263"/>
      <c r="C2" s="263"/>
    </row>
    <row r="3" spans="1:3" ht="15" customHeight="1" x14ac:dyDescent="0.25">
      <c r="A3" s="268" t="s">
        <v>183</v>
      </c>
      <c r="B3" s="268"/>
      <c r="C3" s="268"/>
    </row>
    <row r="4" spans="1:3" ht="30" customHeight="1" x14ac:dyDescent="0.25">
      <c r="A4" s="269" t="s">
        <v>184</v>
      </c>
      <c r="B4" s="269"/>
      <c r="C4" s="269"/>
    </row>
    <row r="5" spans="1:3" s="47" customFormat="1" ht="34.5" customHeight="1" x14ac:dyDescent="0.25">
      <c r="A5" s="1" t="s">
        <v>185</v>
      </c>
      <c r="B5" s="1" t="s">
        <v>186</v>
      </c>
      <c r="C5" s="1" t="s">
        <v>173</v>
      </c>
    </row>
    <row r="6" spans="1:3" x14ac:dyDescent="0.25">
      <c r="A6" s="3"/>
      <c r="B6" s="4" t="s">
        <v>33</v>
      </c>
      <c r="C6" s="5">
        <f>SUM(C7+C15+C25+C35+C45+C55+C59+C67+C71)</f>
        <v>73576055.420000002</v>
      </c>
    </row>
    <row r="7" spans="1:3" x14ac:dyDescent="0.25">
      <c r="A7" s="51">
        <v>1000</v>
      </c>
      <c r="B7" s="8" t="s">
        <v>175</v>
      </c>
      <c r="C7" s="16">
        <f>SUM(C8:C14)</f>
        <v>31632893.890000001</v>
      </c>
    </row>
    <row r="8" spans="1:3" ht="15" customHeight="1" x14ac:dyDescent="0.25">
      <c r="A8" s="14">
        <v>1100</v>
      </c>
      <c r="B8" s="11" t="s">
        <v>187</v>
      </c>
      <c r="C8" s="10">
        <v>19724379.52</v>
      </c>
    </row>
    <row r="9" spans="1:3" ht="15" customHeight="1" x14ac:dyDescent="0.25">
      <c r="A9" s="14">
        <v>1200</v>
      </c>
      <c r="B9" s="7" t="s">
        <v>188</v>
      </c>
      <c r="C9" s="20">
        <v>0</v>
      </c>
    </row>
    <row r="10" spans="1:3" ht="15" customHeight="1" x14ac:dyDescent="0.25">
      <c r="A10" s="14">
        <v>1300</v>
      </c>
      <c r="B10" s="7" t="s">
        <v>189</v>
      </c>
      <c r="C10" s="10">
        <v>4584867.62</v>
      </c>
    </row>
    <row r="11" spans="1:3" ht="15" customHeight="1" x14ac:dyDescent="0.25">
      <c r="A11" s="17">
        <v>1400</v>
      </c>
      <c r="B11" s="18" t="s">
        <v>190</v>
      </c>
      <c r="C11" s="10">
        <v>5057269.03</v>
      </c>
    </row>
    <row r="12" spans="1:3" ht="15" customHeight="1" x14ac:dyDescent="0.25">
      <c r="A12" s="14">
        <v>1500</v>
      </c>
      <c r="B12" s="7" t="s">
        <v>191</v>
      </c>
      <c r="C12" s="20">
        <v>2266377.7200000002</v>
      </c>
    </row>
    <row r="13" spans="1:3" ht="15" customHeight="1" x14ac:dyDescent="0.25">
      <c r="A13" s="14">
        <v>1600</v>
      </c>
      <c r="B13" s="7" t="s">
        <v>192</v>
      </c>
      <c r="C13" s="20">
        <v>0</v>
      </c>
    </row>
    <row r="14" spans="1:3" ht="15" customHeight="1" x14ac:dyDescent="0.25">
      <c r="A14" s="14">
        <v>1700</v>
      </c>
      <c r="B14" s="11" t="s">
        <v>193</v>
      </c>
      <c r="C14" s="20">
        <v>0</v>
      </c>
    </row>
    <row r="15" spans="1:3" x14ac:dyDescent="0.25">
      <c r="A15" s="51">
        <v>2000</v>
      </c>
      <c r="B15" s="8" t="s">
        <v>176</v>
      </c>
      <c r="C15" s="208">
        <f>SUM(C16:C24)</f>
        <v>10154413.949999999</v>
      </c>
    </row>
    <row r="16" spans="1:3" ht="15" customHeight="1" x14ac:dyDescent="0.25">
      <c r="A16" s="14">
        <v>2100</v>
      </c>
      <c r="B16" s="7" t="s">
        <v>194</v>
      </c>
      <c r="C16" s="10">
        <v>394942.9</v>
      </c>
    </row>
    <row r="17" spans="1:3" ht="15" customHeight="1" x14ac:dyDescent="0.25">
      <c r="A17" s="14">
        <v>2200</v>
      </c>
      <c r="B17" s="7" t="s">
        <v>195</v>
      </c>
      <c r="C17" s="20">
        <v>90480</v>
      </c>
    </row>
    <row r="18" spans="1:3" ht="15" customHeight="1" x14ac:dyDescent="0.25">
      <c r="A18" s="14">
        <v>2300</v>
      </c>
      <c r="B18" s="7" t="s">
        <v>196</v>
      </c>
      <c r="C18" s="20">
        <v>2005224.43</v>
      </c>
    </row>
    <row r="19" spans="1:3" ht="15" customHeight="1" x14ac:dyDescent="0.25">
      <c r="A19" s="14">
        <v>2400</v>
      </c>
      <c r="B19" s="7" t="s">
        <v>197</v>
      </c>
      <c r="C19" s="10">
        <v>4972885.92</v>
      </c>
    </row>
    <row r="20" spans="1:3" ht="15" customHeight="1" x14ac:dyDescent="0.25">
      <c r="A20" s="14">
        <v>2500</v>
      </c>
      <c r="B20" s="7" t="s">
        <v>198</v>
      </c>
      <c r="C20" s="10">
        <v>586480</v>
      </c>
    </row>
    <row r="21" spans="1:3" ht="15" customHeight="1" x14ac:dyDescent="0.25">
      <c r="A21" s="14">
        <v>2600</v>
      </c>
      <c r="B21" s="7" t="s">
        <v>199</v>
      </c>
      <c r="C21" s="10">
        <v>1514499.38</v>
      </c>
    </row>
    <row r="22" spans="1:3" ht="15" customHeight="1" x14ac:dyDescent="0.25">
      <c r="A22" s="14">
        <v>2700</v>
      </c>
      <c r="B22" s="7" t="s">
        <v>200</v>
      </c>
      <c r="C22" s="10">
        <v>351840</v>
      </c>
    </row>
    <row r="23" spans="1:3" ht="15" customHeight="1" x14ac:dyDescent="0.25">
      <c r="A23" s="14">
        <v>2800</v>
      </c>
      <c r="B23" s="7" t="s">
        <v>201</v>
      </c>
      <c r="C23" s="20">
        <v>0</v>
      </c>
    </row>
    <row r="24" spans="1:3" ht="15" customHeight="1" x14ac:dyDescent="0.25">
      <c r="A24" s="14">
        <v>2900</v>
      </c>
      <c r="B24" s="11" t="s">
        <v>202</v>
      </c>
      <c r="C24" s="10">
        <v>238061.32</v>
      </c>
    </row>
    <row r="25" spans="1:3" x14ac:dyDescent="0.25">
      <c r="A25" s="51">
        <v>3000</v>
      </c>
      <c r="B25" s="27" t="s">
        <v>203</v>
      </c>
      <c r="C25" s="16">
        <f>SUM(C26:C34)</f>
        <v>23319658.900000002</v>
      </c>
    </row>
    <row r="26" spans="1:3" ht="15" customHeight="1" x14ac:dyDescent="0.25">
      <c r="A26" s="14">
        <v>3100</v>
      </c>
      <c r="B26" s="7" t="s">
        <v>204</v>
      </c>
      <c r="C26" s="10">
        <v>11600876.6</v>
      </c>
    </row>
    <row r="27" spans="1:3" ht="15" customHeight="1" x14ac:dyDescent="0.25">
      <c r="A27" s="14">
        <v>3200</v>
      </c>
      <c r="B27" s="7" t="s">
        <v>205</v>
      </c>
      <c r="C27" s="10">
        <v>468000</v>
      </c>
    </row>
    <row r="28" spans="1:3" ht="15" customHeight="1" x14ac:dyDescent="0.25">
      <c r="A28" s="14">
        <v>3300</v>
      </c>
      <c r="B28" s="7" t="s">
        <v>206</v>
      </c>
      <c r="C28" s="10">
        <v>3225922.14</v>
      </c>
    </row>
    <row r="29" spans="1:3" ht="15" customHeight="1" x14ac:dyDescent="0.25">
      <c r="A29" s="14">
        <v>3400</v>
      </c>
      <c r="B29" s="7" t="s">
        <v>207</v>
      </c>
      <c r="C29" s="10">
        <v>368000</v>
      </c>
    </row>
    <row r="30" spans="1:3" ht="15" customHeight="1" x14ac:dyDescent="0.25">
      <c r="A30" s="14">
        <v>3500</v>
      </c>
      <c r="B30" s="7" t="s">
        <v>208</v>
      </c>
      <c r="C30" s="10">
        <v>3362126.86</v>
      </c>
    </row>
    <row r="31" spans="1:3" ht="15" customHeight="1" x14ac:dyDescent="0.25">
      <c r="A31" s="14">
        <v>3600</v>
      </c>
      <c r="B31" s="7" t="s">
        <v>209</v>
      </c>
      <c r="C31" s="10">
        <v>145600</v>
      </c>
    </row>
    <row r="32" spans="1:3" ht="15" customHeight="1" x14ac:dyDescent="0.25">
      <c r="A32" s="14">
        <v>3700</v>
      </c>
      <c r="B32" s="7" t="s">
        <v>210</v>
      </c>
      <c r="C32" s="10">
        <v>105200</v>
      </c>
    </row>
    <row r="33" spans="1:3" ht="15" customHeight="1" x14ac:dyDescent="0.25">
      <c r="A33" s="14">
        <v>3800</v>
      </c>
      <c r="B33" s="7" t="s">
        <v>211</v>
      </c>
      <c r="C33" s="10">
        <v>102960</v>
      </c>
    </row>
    <row r="34" spans="1:3" ht="15" customHeight="1" x14ac:dyDescent="0.25">
      <c r="A34" s="14">
        <v>3900</v>
      </c>
      <c r="B34" s="7" t="s">
        <v>212</v>
      </c>
      <c r="C34" s="10">
        <v>3940973.3</v>
      </c>
    </row>
    <row r="35" spans="1:3" ht="15" customHeight="1" x14ac:dyDescent="0.25">
      <c r="A35" s="51">
        <v>4000</v>
      </c>
      <c r="B35" s="8" t="s">
        <v>213</v>
      </c>
      <c r="C35" s="16">
        <f>SUM(C36:C44)</f>
        <v>410208</v>
      </c>
    </row>
    <row r="36" spans="1:3" ht="15" customHeight="1" x14ac:dyDescent="0.25">
      <c r="A36" s="24" t="s">
        <v>214</v>
      </c>
      <c r="B36" s="7" t="s">
        <v>215</v>
      </c>
      <c r="C36" s="20">
        <v>26208</v>
      </c>
    </row>
    <row r="37" spans="1:3" ht="15" customHeight="1" x14ac:dyDescent="0.25">
      <c r="A37" s="24" t="s">
        <v>216</v>
      </c>
      <c r="B37" s="7" t="s">
        <v>217</v>
      </c>
      <c r="C37" s="20">
        <v>0</v>
      </c>
    </row>
    <row r="38" spans="1:3" ht="15" customHeight="1" x14ac:dyDescent="0.25">
      <c r="A38" s="24" t="s">
        <v>218</v>
      </c>
      <c r="B38" s="7" t="s">
        <v>219</v>
      </c>
      <c r="C38" s="20">
        <v>0</v>
      </c>
    </row>
    <row r="39" spans="1:3" ht="15" customHeight="1" x14ac:dyDescent="0.25">
      <c r="A39" s="24" t="s">
        <v>220</v>
      </c>
      <c r="B39" s="7" t="s">
        <v>221</v>
      </c>
      <c r="C39" s="10">
        <v>384000</v>
      </c>
    </row>
    <row r="40" spans="1:3" x14ac:dyDescent="0.25">
      <c r="A40" s="14">
        <v>4500</v>
      </c>
      <c r="B40" s="7" t="s">
        <v>222</v>
      </c>
      <c r="C40" s="20">
        <v>0</v>
      </c>
    </row>
    <row r="41" spans="1:3" ht="15" customHeight="1" x14ac:dyDescent="0.25">
      <c r="A41" s="14">
        <v>4600</v>
      </c>
      <c r="B41" s="7" t="s">
        <v>223</v>
      </c>
      <c r="C41" s="20">
        <v>0</v>
      </c>
    </row>
    <row r="42" spans="1:3" ht="15" customHeight="1" x14ac:dyDescent="0.25">
      <c r="A42" s="14">
        <v>4700</v>
      </c>
      <c r="B42" s="7" t="s">
        <v>224</v>
      </c>
      <c r="C42" s="20">
        <v>0</v>
      </c>
    </row>
    <row r="43" spans="1:3" ht="15" customHeight="1" x14ac:dyDescent="0.25">
      <c r="A43" s="14">
        <v>4800</v>
      </c>
      <c r="B43" s="7" t="s">
        <v>225</v>
      </c>
      <c r="C43" s="20">
        <v>0</v>
      </c>
    </row>
    <row r="44" spans="1:3" ht="15" customHeight="1" x14ac:dyDescent="0.25">
      <c r="A44" s="14">
        <v>4900</v>
      </c>
      <c r="B44" s="7" t="s">
        <v>226</v>
      </c>
      <c r="C44" s="20">
        <v>0</v>
      </c>
    </row>
    <row r="45" spans="1:3" x14ac:dyDescent="0.25">
      <c r="A45" s="51">
        <v>5000</v>
      </c>
      <c r="B45" s="8" t="s">
        <v>178</v>
      </c>
      <c r="C45" s="16">
        <f>SUM(C46:C54)</f>
        <v>4372071.0999999996</v>
      </c>
    </row>
    <row r="46" spans="1:3" ht="15" customHeight="1" x14ac:dyDescent="0.25">
      <c r="A46" s="14">
        <v>5100</v>
      </c>
      <c r="B46" s="7" t="s">
        <v>227</v>
      </c>
      <c r="C46" s="10">
        <v>395526.58</v>
      </c>
    </row>
    <row r="47" spans="1:3" ht="15" customHeight="1" x14ac:dyDescent="0.25">
      <c r="A47" s="14">
        <v>5200</v>
      </c>
      <c r="B47" s="7" t="s">
        <v>228</v>
      </c>
      <c r="C47" s="20">
        <v>35000</v>
      </c>
    </row>
    <row r="48" spans="1:3" ht="15" customHeight="1" x14ac:dyDescent="0.25">
      <c r="A48" s="14">
        <v>5300</v>
      </c>
      <c r="B48" s="7" t="s">
        <v>229</v>
      </c>
      <c r="C48" s="20">
        <v>60000</v>
      </c>
    </row>
    <row r="49" spans="1:3" ht="15" customHeight="1" x14ac:dyDescent="0.25">
      <c r="A49" s="14">
        <v>5400</v>
      </c>
      <c r="B49" s="7" t="s">
        <v>230</v>
      </c>
      <c r="C49" s="10">
        <v>1499360</v>
      </c>
    </row>
    <row r="50" spans="1:3" ht="15" customHeight="1" x14ac:dyDescent="0.25">
      <c r="A50" s="14">
        <v>5500</v>
      </c>
      <c r="B50" s="7" t="s">
        <v>231</v>
      </c>
      <c r="C50" s="20">
        <v>0</v>
      </c>
    </row>
    <row r="51" spans="1:3" ht="15" customHeight="1" x14ac:dyDescent="0.25">
      <c r="A51" s="14">
        <v>5600</v>
      </c>
      <c r="B51" s="7" t="s">
        <v>232</v>
      </c>
      <c r="C51" s="10">
        <v>2309384.52</v>
      </c>
    </row>
    <row r="52" spans="1:3" ht="15" customHeight="1" x14ac:dyDescent="0.25">
      <c r="A52" s="14">
        <v>5700</v>
      </c>
      <c r="B52" s="7" t="s">
        <v>233</v>
      </c>
      <c r="C52" s="20">
        <v>0</v>
      </c>
    </row>
    <row r="53" spans="1:3" ht="15" customHeight="1" x14ac:dyDescent="0.25">
      <c r="A53" s="14">
        <v>5800</v>
      </c>
      <c r="B53" s="7" t="s">
        <v>234</v>
      </c>
      <c r="C53" s="20">
        <v>0</v>
      </c>
    </row>
    <row r="54" spans="1:3" ht="15" customHeight="1" x14ac:dyDescent="0.25">
      <c r="A54" s="14">
        <v>5900</v>
      </c>
      <c r="B54" s="7" t="s">
        <v>235</v>
      </c>
      <c r="C54" s="20">
        <v>72800</v>
      </c>
    </row>
    <row r="55" spans="1:3" x14ac:dyDescent="0.25">
      <c r="A55" s="51">
        <v>6000</v>
      </c>
      <c r="B55" s="8" t="s">
        <v>236</v>
      </c>
      <c r="C55" s="16">
        <f>SUM(C56:C58)</f>
        <v>3686809.58</v>
      </c>
    </row>
    <row r="56" spans="1:3" ht="15" customHeight="1" x14ac:dyDescent="0.25">
      <c r="A56" s="14">
        <v>6100</v>
      </c>
      <c r="B56" s="7" t="s">
        <v>237</v>
      </c>
      <c r="C56" s="20">
        <v>3686809.58</v>
      </c>
    </row>
    <row r="57" spans="1:3" ht="15" customHeight="1" x14ac:dyDescent="0.25">
      <c r="A57" s="14">
        <v>6200</v>
      </c>
      <c r="B57" s="7" t="s">
        <v>238</v>
      </c>
      <c r="C57" s="20">
        <v>0</v>
      </c>
    </row>
    <row r="58" spans="1:3" ht="15" customHeight="1" x14ac:dyDescent="0.25">
      <c r="A58" s="14">
        <v>6300</v>
      </c>
      <c r="B58" s="7" t="s">
        <v>239</v>
      </c>
      <c r="C58" s="20">
        <v>0</v>
      </c>
    </row>
    <row r="59" spans="1:3" x14ac:dyDescent="0.25">
      <c r="A59" s="51">
        <v>7000</v>
      </c>
      <c r="B59" s="8" t="s">
        <v>240</v>
      </c>
      <c r="C59" s="16">
        <f>SUM(C60:C62)</f>
        <v>0</v>
      </c>
    </row>
    <row r="60" spans="1:3" ht="15" customHeight="1" x14ac:dyDescent="0.25">
      <c r="A60" s="14">
        <v>7100</v>
      </c>
      <c r="B60" s="7" t="s">
        <v>241</v>
      </c>
      <c r="C60" s="20">
        <v>0</v>
      </c>
    </row>
    <row r="61" spans="1:3" ht="15" customHeight="1" x14ac:dyDescent="0.25">
      <c r="A61" s="14">
        <v>7200</v>
      </c>
      <c r="B61" s="7" t="s">
        <v>242</v>
      </c>
      <c r="C61" s="20">
        <v>0</v>
      </c>
    </row>
    <row r="62" spans="1:3" ht="15" customHeight="1" x14ac:dyDescent="0.25">
      <c r="A62" s="14">
        <v>7300</v>
      </c>
      <c r="B62" s="7" t="s">
        <v>243</v>
      </c>
      <c r="C62" s="20">
        <v>0</v>
      </c>
    </row>
    <row r="63" spans="1:3" ht="15" customHeight="1" x14ac:dyDescent="0.25">
      <c r="A63" s="14">
        <v>7400</v>
      </c>
      <c r="B63" s="7" t="s">
        <v>244</v>
      </c>
      <c r="C63" s="20">
        <v>0</v>
      </c>
    </row>
    <row r="64" spans="1:3" ht="15" customHeight="1" x14ac:dyDescent="0.25">
      <c r="A64" s="14">
        <v>7500</v>
      </c>
      <c r="B64" s="7" t="s">
        <v>245</v>
      </c>
      <c r="C64" s="20">
        <v>0</v>
      </c>
    </row>
    <row r="65" spans="1:3" ht="15" customHeight="1" x14ac:dyDescent="0.25">
      <c r="A65" s="14">
        <v>7600</v>
      </c>
      <c r="B65" s="7" t="s">
        <v>246</v>
      </c>
      <c r="C65" s="20">
        <v>0</v>
      </c>
    </row>
    <row r="66" spans="1:3" ht="15" customHeight="1" x14ac:dyDescent="0.25">
      <c r="A66" s="14">
        <v>7900</v>
      </c>
      <c r="B66" s="7" t="s">
        <v>247</v>
      </c>
      <c r="C66" s="20">
        <v>0</v>
      </c>
    </row>
    <row r="67" spans="1:3" x14ac:dyDescent="0.25">
      <c r="A67" s="51">
        <v>8000</v>
      </c>
      <c r="B67" s="8" t="s">
        <v>248</v>
      </c>
      <c r="C67" s="16">
        <f>SUM(C68:C70)</f>
        <v>0</v>
      </c>
    </row>
    <row r="68" spans="1:3" ht="15" customHeight="1" x14ac:dyDescent="0.25">
      <c r="A68" s="14">
        <v>8100</v>
      </c>
      <c r="B68" s="7" t="s">
        <v>78</v>
      </c>
      <c r="C68" s="15">
        <v>0</v>
      </c>
    </row>
    <row r="69" spans="1:3" ht="15" customHeight="1" x14ac:dyDescent="0.25">
      <c r="A69" s="14">
        <v>8300</v>
      </c>
      <c r="B69" s="7" t="s">
        <v>79</v>
      </c>
      <c r="C69" s="15">
        <v>0</v>
      </c>
    </row>
    <row r="70" spans="1:3" ht="15" customHeight="1" x14ac:dyDescent="0.25">
      <c r="A70" s="14">
        <v>8500</v>
      </c>
      <c r="B70" s="7" t="s">
        <v>80</v>
      </c>
      <c r="C70" s="15">
        <v>0</v>
      </c>
    </row>
    <row r="71" spans="1:3" x14ac:dyDescent="0.25">
      <c r="A71" s="51">
        <v>9000</v>
      </c>
      <c r="B71" s="8" t="s">
        <v>249</v>
      </c>
      <c r="C71" s="16">
        <v>0</v>
      </c>
    </row>
    <row r="72" spans="1:3" ht="15" customHeight="1" x14ac:dyDescent="0.25">
      <c r="A72" s="14">
        <v>9100</v>
      </c>
      <c r="B72" s="7" t="s">
        <v>250</v>
      </c>
      <c r="C72" s="15">
        <v>0</v>
      </c>
    </row>
    <row r="73" spans="1:3" ht="15" customHeight="1" x14ac:dyDescent="0.25">
      <c r="A73" s="14">
        <v>9200</v>
      </c>
      <c r="B73" s="7" t="s">
        <v>1067</v>
      </c>
      <c r="C73" s="15">
        <v>0</v>
      </c>
    </row>
    <row r="74" spans="1:3" ht="15" customHeight="1" x14ac:dyDescent="0.25">
      <c r="A74" s="14">
        <v>9300</v>
      </c>
      <c r="B74" s="7" t="s">
        <v>252</v>
      </c>
      <c r="C74" s="15">
        <v>0</v>
      </c>
    </row>
    <row r="75" spans="1:3" ht="15" customHeight="1" x14ac:dyDescent="0.25">
      <c r="A75" s="14">
        <v>9400</v>
      </c>
      <c r="B75" s="7" t="s">
        <v>253</v>
      </c>
      <c r="C75" s="15">
        <v>0</v>
      </c>
    </row>
    <row r="76" spans="1:3" ht="15" customHeight="1" x14ac:dyDescent="0.25">
      <c r="A76" s="14">
        <v>9500</v>
      </c>
      <c r="B76" s="7" t="s">
        <v>254</v>
      </c>
      <c r="C76" s="15">
        <v>0</v>
      </c>
    </row>
    <row r="77" spans="1:3" ht="15" customHeight="1" x14ac:dyDescent="0.25">
      <c r="A77" s="14">
        <v>9600</v>
      </c>
      <c r="B77" s="7" t="s">
        <v>255</v>
      </c>
      <c r="C77" s="15">
        <v>0</v>
      </c>
    </row>
    <row r="78" spans="1:3" ht="15" customHeight="1" x14ac:dyDescent="0.25">
      <c r="A78" s="14">
        <v>9900</v>
      </c>
      <c r="B78" s="7" t="s">
        <v>1068</v>
      </c>
      <c r="C78" s="15">
        <v>0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headerFooter>
    <oddFooter>&amp;R10</oddFooter>
  </headerFooter>
  <ignoredErrors>
    <ignoredError sqref="C59:C67" formulaRange="1"/>
    <ignoredError sqref="A36:A39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1462F-712F-4ADC-9141-268EC7C9B2E9}">
  <sheetPr>
    <pageSetUpPr fitToPage="1"/>
  </sheetPr>
  <dimension ref="A1:E433"/>
  <sheetViews>
    <sheetView topLeftCell="B1" workbookViewId="0">
      <selection activeCell="L12" sqref="L12"/>
    </sheetView>
  </sheetViews>
  <sheetFormatPr baseColWidth="10" defaultRowHeight="15" x14ac:dyDescent="0.25"/>
  <cols>
    <col min="1" max="1" width="13.140625" customWidth="1"/>
    <col min="2" max="2" width="103.85546875" customWidth="1"/>
    <col min="3" max="3" width="24.42578125" customWidth="1"/>
    <col min="4" max="4" width="13.140625" bestFit="1" customWidth="1"/>
  </cols>
  <sheetData>
    <row r="1" spans="1:5" ht="15.75" customHeight="1" x14ac:dyDescent="0.25">
      <c r="A1" s="246" t="s">
        <v>12</v>
      </c>
      <c r="B1" s="246"/>
      <c r="C1" s="246"/>
    </row>
    <row r="2" spans="1:5" ht="15" customHeight="1" x14ac:dyDescent="0.25">
      <c r="A2" s="268" t="s">
        <v>1170</v>
      </c>
      <c r="B2" s="268"/>
      <c r="C2" s="268"/>
    </row>
    <row r="3" spans="1:5" ht="15.75" customHeight="1" x14ac:dyDescent="0.25">
      <c r="A3" s="268" t="s">
        <v>257</v>
      </c>
      <c r="B3" s="268"/>
      <c r="C3" s="268"/>
    </row>
    <row r="4" spans="1:5" ht="19.5" customHeight="1" x14ac:dyDescent="0.25">
      <c r="A4" s="266" t="s">
        <v>258</v>
      </c>
      <c r="B4" s="266"/>
      <c r="C4" s="266"/>
    </row>
    <row r="5" spans="1:5" ht="18" customHeight="1" x14ac:dyDescent="0.25">
      <c r="A5" s="269" t="s">
        <v>259</v>
      </c>
      <c r="B5" s="269"/>
      <c r="C5" s="269"/>
    </row>
    <row r="6" spans="1:5" s="47" customFormat="1" ht="37.5" customHeight="1" x14ac:dyDescent="0.25">
      <c r="A6" s="1" t="s">
        <v>185</v>
      </c>
      <c r="B6" s="1" t="s">
        <v>186</v>
      </c>
      <c r="C6" s="1" t="s">
        <v>173</v>
      </c>
      <c r="D6" s="207"/>
    </row>
    <row r="7" spans="1:5" x14ac:dyDescent="0.25">
      <c r="A7" s="3"/>
      <c r="B7" s="4" t="s">
        <v>33</v>
      </c>
      <c r="C7" s="13">
        <f>C8+C45+C110+C195+C255+C314+C336+C384+C402</f>
        <v>73576055.420000002</v>
      </c>
      <c r="D7" s="21"/>
      <c r="E7" s="23"/>
    </row>
    <row r="8" spans="1:5" x14ac:dyDescent="0.25">
      <c r="A8" s="51">
        <v>1000</v>
      </c>
      <c r="B8" s="8" t="s">
        <v>175</v>
      </c>
      <c r="C8" s="16">
        <f>C9+C19+C28+C33+C40+C42+C14</f>
        <v>31632893.890000001</v>
      </c>
    </row>
    <row r="9" spans="1:5" x14ac:dyDescent="0.25">
      <c r="A9" s="51">
        <v>1100</v>
      </c>
      <c r="B9" s="27" t="s">
        <v>260</v>
      </c>
      <c r="C9" s="52">
        <f>SUM(C10:C13)</f>
        <v>19724379.52</v>
      </c>
    </row>
    <row r="10" spans="1:5" x14ac:dyDescent="0.25">
      <c r="A10" s="14">
        <v>1110</v>
      </c>
      <c r="B10" s="11" t="s">
        <v>261</v>
      </c>
      <c r="C10" s="236">
        <v>1054668.1599999999</v>
      </c>
    </row>
    <row r="11" spans="1:5" x14ac:dyDescent="0.25">
      <c r="A11" s="14">
        <v>1120</v>
      </c>
      <c r="B11" s="11" t="s">
        <v>262</v>
      </c>
      <c r="C11" s="10">
        <v>0</v>
      </c>
    </row>
    <row r="12" spans="1:5" x14ac:dyDescent="0.25">
      <c r="A12" s="14">
        <v>1130</v>
      </c>
      <c r="B12" s="11" t="s">
        <v>263</v>
      </c>
      <c r="C12" s="236">
        <v>18669711.359999999</v>
      </c>
    </row>
    <row r="13" spans="1:5" x14ac:dyDescent="0.25">
      <c r="A13" s="14">
        <v>1140</v>
      </c>
      <c r="B13" s="11" t="s">
        <v>264</v>
      </c>
      <c r="C13" s="10">
        <v>0</v>
      </c>
    </row>
    <row r="14" spans="1:5" x14ac:dyDescent="0.25">
      <c r="A14" s="51">
        <v>1200</v>
      </c>
      <c r="B14" s="8" t="s">
        <v>265</v>
      </c>
      <c r="C14" s="10">
        <v>0</v>
      </c>
    </row>
    <row r="15" spans="1:5" x14ac:dyDescent="0.25">
      <c r="A15" s="14">
        <v>1210</v>
      </c>
      <c r="B15" s="7" t="s">
        <v>266</v>
      </c>
      <c r="C15" s="10">
        <v>0</v>
      </c>
    </row>
    <row r="16" spans="1:5" x14ac:dyDescent="0.25">
      <c r="A16" s="14">
        <v>1220</v>
      </c>
      <c r="B16" s="7" t="s">
        <v>267</v>
      </c>
      <c r="C16" s="10">
        <v>0</v>
      </c>
    </row>
    <row r="17" spans="1:3" x14ac:dyDescent="0.25">
      <c r="A17" s="14">
        <v>1230</v>
      </c>
      <c r="B17" s="7" t="s">
        <v>268</v>
      </c>
      <c r="C17" s="10">
        <v>0</v>
      </c>
    </row>
    <row r="18" spans="1:3" x14ac:dyDescent="0.25">
      <c r="A18" s="14">
        <v>1240</v>
      </c>
      <c r="B18" s="49" t="s">
        <v>269</v>
      </c>
      <c r="C18" s="10">
        <v>0</v>
      </c>
    </row>
    <row r="19" spans="1:3" x14ac:dyDescent="0.25">
      <c r="A19" s="51">
        <v>1300</v>
      </c>
      <c r="B19" s="8" t="s">
        <v>270</v>
      </c>
      <c r="C19" s="16">
        <f>SUM(C20:C27)</f>
        <v>4584867.62</v>
      </c>
    </row>
    <row r="20" spans="1:3" x14ac:dyDescent="0.25">
      <c r="A20" s="14">
        <v>1310</v>
      </c>
      <c r="B20" s="7" t="s">
        <v>271</v>
      </c>
      <c r="C20" s="10">
        <v>0</v>
      </c>
    </row>
    <row r="21" spans="1:3" x14ac:dyDescent="0.25">
      <c r="A21" s="14">
        <v>1320</v>
      </c>
      <c r="B21" s="7" t="s">
        <v>272</v>
      </c>
      <c r="C21" s="10">
        <v>3961319.6</v>
      </c>
    </row>
    <row r="22" spans="1:3" x14ac:dyDescent="0.25">
      <c r="A22" s="14">
        <v>1330</v>
      </c>
      <c r="B22" s="7" t="s">
        <v>273</v>
      </c>
      <c r="C22" s="10">
        <v>623548.02</v>
      </c>
    </row>
    <row r="23" spans="1:3" x14ac:dyDescent="0.25">
      <c r="A23" s="14">
        <v>1340</v>
      </c>
      <c r="B23" s="7" t="s">
        <v>274</v>
      </c>
      <c r="C23" s="10">
        <v>0</v>
      </c>
    </row>
    <row r="24" spans="1:3" x14ac:dyDescent="0.25">
      <c r="A24" s="14">
        <v>1350</v>
      </c>
      <c r="B24" s="7" t="s">
        <v>275</v>
      </c>
      <c r="C24" s="10">
        <v>0</v>
      </c>
    </row>
    <row r="25" spans="1:3" ht="18" customHeight="1" x14ac:dyDescent="0.25">
      <c r="A25" s="14">
        <v>1360</v>
      </c>
      <c r="B25" s="49" t="s">
        <v>276</v>
      </c>
      <c r="C25" s="10">
        <v>0</v>
      </c>
    </row>
    <row r="26" spans="1:3" x14ac:dyDescent="0.25">
      <c r="A26" s="14">
        <v>1370</v>
      </c>
      <c r="B26" s="7" t="s">
        <v>277</v>
      </c>
      <c r="C26" s="10">
        <v>0</v>
      </c>
    </row>
    <row r="27" spans="1:3" ht="18.75" customHeight="1" x14ac:dyDescent="0.25">
      <c r="A27" s="14">
        <v>1380</v>
      </c>
      <c r="B27" s="49" t="s">
        <v>278</v>
      </c>
      <c r="C27" s="10">
        <v>0</v>
      </c>
    </row>
    <row r="28" spans="1:3" x14ac:dyDescent="0.25">
      <c r="A28" s="53">
        <v>1400</v>
      </c>
      <c r="B28" s="54" t="s">
        <v>279</v>
      </c>
      <c r="C28" s="237">
        <f>SUM(C29:C32)</f>
        <v>5057269.0299999993</v>
      </c>
    </row>
    <row r="29" spans="1:3" x14ac:dyDescent="0.25">
      <c r="A29" s="17">
        <v>1410</v>
      </c>
      <c r="B29" s="18" t="s">
        <v>280</v>
      </c>
      <c r="C29" s="238">
        <v>2400973.9300000002</v>
      </c>
    </row>
    <row r="30" spans="1:3" x14ac:dyDescent="0.25">
      <c r="A30" s="17">
        <v>1420</v>
      </c>
      <c r="B30" s="18" t="s">
        <v>281</v>
      </c>
      <c r="C30" s="238">
        <v>1196691.1599999999</v>
      </c>
    </row>
    <row r="31" spans="1:3" x14ac:dyDescent="0.25">
      <c r="A31" s="17">
        <v>1430</v>
      </c>
      <c r="B31" s="18" t="s">
        <v>282</v>
      </c>
      <c r="C31" s="238">
        <v>1459603.94</v>
      </c>
    </row>
    <row r="32" spans="1:3" x14ac:dyDescent="0.25">
      <c r="A32" s="17">
        <v>1440</v>
      </c>
      <c r="B32" s="18" t="s">
        <v>283</v>
      </c>
      <c r="C32" s="238">
        <v>0</v>
      </c>
    </row>
    <row r="33" spans="1:5" x14ac:dyDescent="0.25">
      <c r="A33" s="51">
        <v>1500</v>
      </c>
      <c r="B33" s="8" t="s">
        <v>284</v>
      </c>
      <c r="C33" s="16">
        <f>SUM(C34:C39)</f>
        <v>2266377.7199999997</v>
      </c>
    </row>
    <row r="34" spans="1:5" x14ac:dyDescent="0.25">
      <c r="A34" s="14">
        <v>1510</v>
      </c>
      <c r="B34" s="7" t="s">
        <v>285</v>
      </c>
      <c r="C34" s="10">
        <v>0</v>
      </c>
    </row>
    <row r="35" spans="1:5" x14ac:dyDescent="0.25">
      <c r="A35" s="14">
        <v>1520</v>
      </c>
      <c r="B35" s="7" t="s">
        <v>286</v>
      </c>
      <c r="C35" s="10">
        <v>1000000</v>
      </c>
    </row>
    <row r="36" spans="1:5" x14ac:dyDescent="0.25">
      <c r="A36" s="14">
        <v>1530</v>
      </c>
      <c r="B36" s="7" t="s">
        <v>287</v>
      </c>
      <c r="C36" s="10">
        <v>0</v>
      </c>
    </row>
    <row r="37" spans="1:5" x14ac:dyDescent="0.25">
      <c r="A37" s="14">
        <v>1540</v>
      </c>
      <c r="B37" s="7" t="s">
        <v>288</v>
      </c>
      <c r="C37" s="10">
        <v>1266377.72</v>
      </c>
    </row>
    <row r="38" spans="1:5" x14ac:dyDescent="0.25">
      <c r="A38" s="14">
        <v>1550</v>
      </c>
      <c r="B38" s="7" t="s">
        <v>289</v>
      </c>
      <c r="C38" s="10">
        <v>0</v>
      </c>
    </row>
    <row r="39" spans="1:5" x14ac:dyDescent="0.25">
      <c r="A39" s="14">
        <v>1590</v>
      </c>
      <c r="B39" s="7" t="s">
        <v>191</v>
      </c>
      <c r="C39" s="10">
        <v>0</v>
      </c>
    </row>
    <row r="40" spans="1:5" x14ac:dyDescent="0.25">
      <c r="A40" s="51">
        <v>1600</v>
      </c>
      <c r="B40" s="8" t="s">
        <v>290</v>
      </c>
      <c r="C40" s="16">
        <v>0</v>
      </c>
    </row>
    <row r="41" spans="1:5" x14ac:dyDescent="0.25">
      <c r="A41" s="14">
        <v>1610</v>
      </c>
      <c r="B41" s="7" t="s">
        <v>291</v>
      </c>
      <c r="C41" s="10">
        <v>0</v>
      </c>
    </row>
    <row r="42" spans="1:5" x14ac:dyDescent="0.25">
      <c r="A42" s="51">
        <v>1700</v>
      </c>
      <c r="B42" s="27" t="s">
        <v>292</v>
      </c>
      <c r="C42" s="16">
        <v>0</v>
      </c>
    </row>
    <row r="43" spans="1:5" x14ac:dyDescent="0.25">
      <c r="A43" s="14">
        <v>1710</v>
      </c>
      <c r="B43" s="11" t="s">
        <v>293</v>
      </c>
      <c r="C43" s="10">
        <v>0</v>
      </c>
    </row>
    <row r="44" spans="1:5" x14ac:dyDescent="0.25">
      <c r="A44" s="14">
        <v>1720</v>
      </c>
      <c r="B44" s="11" t="s">
        <v>294</v>
      </c>
      <c r="C44" s="10">
        <v>0</v>
      </c>
    </row>
    <row r="45" spans="1:5" x14ac:dyDescent="0.25">
      <c r="A45" s="51">
        <v>2000</v>
      </c>
      <c r="B45" s="8" t="s">
        <v>176</v>
      </c>
      <c r="C45" s="16">
        <f>C46+C55+C59+C69+C79+C87+C90+C96+C100</f>
        <v>10154413.949999999</v>
      </c>
      <c r="E45" s="23"/>
    </row>
    <row r="46" spans="1:5" x14ac:dyDescent="0.25">
      <c r="A46" s="51">
        <v>2100</v>
      </c>
      <c r="B46" s="8" t="s">
        <v>295</v>
      </c>
      <c r="C46" s="16">
        <f>SUM(C47:C54)</f>
        <v>394942.9</v>
      </c>
    </row>
    <row r="47" spans="1:5" x14ac:dyDescent="0.25">
      <c r="A47" s="14">
        <v>2110</v>
      </c>
      <c r="B47" s="7" t="s">
        <v>296</v>
      </c>
      <c r="C47" s="10">
        <v>109896.68</v>
      </c>
    </row>
    <row r="48" spans="1:5" x14ac:dyDescent="0.25">
      <c r="A48" s="14">
        <v>2120</v>
      </c>
      <c r="B48" s="7" t="s">
        <v>297</v>
      </c>
      <c r="C48" s="10">
        <v>62400</v>
      </c>
    </row>
    <row r="49" spans="1:3" x14ac:dyDescent="0.25">
      <c r="A49" s="14">
        <v>2130</v>
      </c>
      <c r="B49" s="7" t="s">
        <v>298</v>
      </c>
      <c r="C49" s="10">
        <v>0</v>
      </c>
    </row>
    <row r="50" spans="1:3" x14ac:dyDescent="0.25">
      <c r="A50" s="14">
        <v>2140</v>
      </c>
      <c r="B50" s="49" t="s">
        <v>299</v>
      </c>
      <c r="C50" s="239">
        <v>140366.22</v>
      </c>
    </row>
    <row r="51" spans="1:3" x14ac:dyDescent="0.25">
      <c r="A51" s="14">
        <v>2150</v>
      </c>
      <c r="B51" s="7" t="s">
        <v>300</v>
      </c>
      <c r="C51" s="10">
        <v>0</v>
      </c>
    </row>
    <row r="52" spans="1:3" x14ac:dyDescent="0.25">
      <c r="A52" s="14">
        <v>2160</v>
      </c>
      <c r="B52" s="7" t="s">
        <v>301</v>
      </c>
      <c r="C52" s="10">
        <v>82280</v>
      </c>
    </row>
    <row r="53" spans="1:3" x14ac:dyDescent="0.25">
      <c r="A53" s="14">
        <v>2170</v>
      </c>
      <c r="B53" s="7" t="s">
        <v>302</v>
      </c>
      <c r="C53" s="10">
        <v>0</v>
      </c>
    </row>
    <row r="54" spans="1:3" x14ac:dyDescent="0.25">
      <c r="A54" s="14">
        <v>2180</v>
      </c>
      <c r="B54" s="7" t="s">
        <v>303</v>
      </c>
      <c r="C54" s="10">
        <v>0</v>
      </c>
    </row>
    <row r="55" spans="1:3" x14ac:dyDescent="0.25">
      <c r="A55" s="51">
        <v>2200</v>
      </c>
      <c r="B55" s="8" t="s">
        <v>304</v>
      </c>
      <c r="C55" s="16">
        <f>SUM(C56:C58)</f>
        <v>90480</v>
      </c>
    </row>
    <row r="56" spans="1:3" x14ac:dyDescent="0.25">
      <c r="A56" s="14">
        <v>2210</v>
      </c>
      <c r="B56" s="7" t="s">
        <v>305</v>
      </c>
      <c r="C56" s="10">
        <v>83200</v>
      </c>
    </row>
    <row r="57" spans="1:3" x14ac:dyDescent="0.25">
      <c r="A57" s="14">
        <v>2220</v>
      </c>
      <c r="B57" s="7" t="s">
        <v>306</v>
      </c>
      <c r="C57" s="10">
        <v>0</v>
      </c>
    </row>
    <row r="58" spans="1:3" x14ac:dyDescent="0.25">
      <c r="A58" s="14">
        <v>2230</v>
      </c>
      <c r="B58" s="7" t="s">
        <v>307</v>
      </c>
      <c r="C58" s="10">
        <v>7280</v>
      </c>
    </row>
    <row r="59" spans="1:3" x14ac:dyDescent="0.25">
      <c r="A59" s="51">
        <v>2300</v>
      </c>
      <c r="B59" s="8" t="s">
        <v>308</v>
      </c>
      <c r="C59" s="16">
        <f>SUM(C60:C68)</f>
        <v>2005224.43</v>
      </c>
    </row>
    <row r="60" spans="1:3" ht="16.5" customHeight="1" x14ac:dyDescent="0.25">
      <c r="A60" s="14">
        <v>2310</v>
      </c>
      <c r="B60" s="49" t="s">
        <v>309</v>
      </c>
      <c r="C60" s="10">
        <v>0</v>
      </c>
    </row>
    <row r="61" spans="1:3" x14ac:dyDescent="0.25">
      <c r="A61" s="14">
        <v>2320</v>
      </c>
      <c r="B61" s="7" t="s">
        <v>310</v>
      </c>
      <c r="C61" s="16">
        <v>0</v>
      </c>
    </row>
    <row r="62" spans="1:3" x14ac:dyDescent="0.25">
      <c r="A62" s="14">
        <v>2330</v>
      </c>
      <c r="B62" s="7" t="s">
        <v>311</v>
      </c>
      <c r="C62" s="10">
        <v>0</v>
      </c>
    </row>
    <row r="63" spans="1:3" x14ac:dyDescent="0.25">
      <c r="A63" s="14">
        <v>2340</v>
      </c>
      <c r="B63" s="49" t="s">
        <v>312</v>
      </c>
      <c r="C63" s="10">
        <v>0</v>
      </c>
    </row>
    <row r="64" spans="1:3" ht="18.75" customHeight="1" x14ac:dyDescent="0.25">
      <c r="A64" s="14">
        <v>2350</v>
      </c>
      <c r="B64" s="49" t="s">
        <v>313</v>
      </c>
      <c r="C64" s="16">
        <v>0</v>
      </c>
    </row>
    <row r="65" spans="1:3" ht="17.25" customHeight="1" x14ac:dyDescent="0.25">
      <c r="A65" s="14">
        <v>2360</v>
      </c>
      <c r="B65" s="49" t="s">
        <v>314</v>
      </c>
      <c r="C65" s="10">
        <v>0</v>
      </c>
    </row>
    <row r="66" spans="1:3" x14ac:dyDescent="0.25">
      <c r="A66" s="14">
        <v>2370</v>
      </c>
      <c r="B66" s="7" t="s">
        <v>315</v>
      </c>
      <c r="C66" s="10">
        <v>0</v>
      </c>
    </row>
    <row r="67" spans="1:3" x14ac:dyDescent="0.25">
      <c r="A67" s="14">
        <v>2380</v>
      </c>
      <c r="B67" s="7" t="s">
        <v>316</v>
      </c>
      <c r="C67" s="10">
        <v>2005224.43</v>
      </c>
    </row>
    <row r="68" spans="1:3" x14ac:dyDescent="0.25">
      <c r="A68" s="14">
        <v>2390</v>
      </c>
      <c r="B68" s="7" t="s">
        <v>317</v>
      </c>
      <c r="C68" s="10">
        <v>0</v>
      </c>
    </row>
    <row r="69" spans="1:3" x14ac:dyDescent="0.25">
      <c r="A69" s="51">
        <v>2400</v>
      </c>
      <c r="B69" s="8" t="s">
        <v>318</v>
      </c>
      <c r="C69" s="16">
        <f>SUM(C70:C78)</f>
        <v>4972885.92</v>
      </c>
    </row>
    <row r="70" spans="1:3" x14ac:dyDescent="0.25">
      <c r="A70" s="14">
        <v>2410</v>
      </c>
      <c r="B70" s="7" t="s">
        <v>319</v>
      </c>
      <c r="C70" s="10">
        <v>18260.32</v>
      </c>
    </row>
    <row r="71" spans="1:3" x14ac:dyDescent="0.25">
      <c r="A71" s="14">
        <v>2420</v>
      </c>
      <c r="B71" s="7" t="s">
        <v>320</v>
      </c>
      <c r="C71" s="10">
        <v>1004590.08</v>
      </c>
    </row>
    <row r="72" spans="1:3" x14ac:dyDescent="0.25">
      <c r="A72" s="14">
        <v>2430</v>
      </c>
      <c r="B72" s="7" t="s">
        <v>321</v>
      </c>
      <c r="C72" s="10">
        <v>0</v>
      </c>
    </row>
    <row r="73" spans="1:3" x14ac:dyDescent="0.25">
      <c r="A73" s="14">
        <v>2440</v>
      </c>
      <c r="B73" s="7" t="s">
        <v>322</v>
      </c>
      <c r="C73" s="16">
        <v>0</v>
      </c>
    </row>
    <row r="74" spans="1:3" x14ac:dyDescent="0.25">
      <c r="A74" s="14">
        <v>2450</v>
      </c>
      <c r="B74" s="7" t="s">
        <v>323</v>
      </c>
      <c r="C74" s="10">
        <v>0</v>
      </c>
    </row>
    <row r="75" spans="1:3" x14ac:dyDescent="0.25">
      <c r="A75" s="14">
        <v>2460</v>
      </c>
      <c r="B75" s="7" t="s">
        <v>324</v>
      </c>
      <c r="C75" s="10">
        <v>580000</v>
      </c>
    </row>
    <row r="76" spans="1:3" x14ac:dyDescent="0.25">
      <c r="A76" s="14">
        <v>2470</v>
      </c>
      <c r="B76" s="7" t="s">
        <v>325</v>
      </c>
      <c r="C76" s="16">
        <v>0</v>
      </c>
    </row>
    <row r="77" spans="1:3" x14ac:dyDescent="0.25">
      <c r="A77" s="14">
        <v>2480</v>
      </c>
      <c r="B77" s="7" t="s">
        <v>326</v>
      </c>
      <c r="C77" s="10">
        <v>0</v>
      </c>
    </row>
    <row r="78" spans="1:3" x14ac:dyDescent="0.25">
      <c r="A78" s="14">
        <v>2490</v>
      </c>
      <c r="B78" s="7" t="s">
        <v>327</v>
      </c>
      <c r="C78" s="10">
        <v>3370035.52</v>
      </c>
    </row>
    <row r="79" spans="1:3" x14ac:dyDescent="0.25">
      <c r="A79" s="51">
        <v>2500</v>
      </c>
      <c r="B79" s="8" t="s">
        <v>328</v>
      </c>
      <c r="C79" s="16">
        <f>SUM(C80:C86)</f>
        <v>586480</v>
      </c>
    </row>
    <row r="80" spans="1:3" x14ac:dyDescent="0.25">
      <c r="A80" s="14">
        <v>2510</v>
      </c>
      <c r="B80" s="7" t="s">
        <v>329</v>
      </c>
      <c r="C80" s="10">
        <v>0</v>
      </c>
    </row>
    <row r="81" spans="1:3" x14ac:dyDescent="0.25">
      <c r="A81" s="14">
        <v>2520</v>
      </c>
      <c r="B81" s="7" t="s">
        <v>330</v>
      </c>
      <c r="C81" s="10">
        <v>0</v>
      </c>
    </row>
    <row r="82" spans="1:3" x14ac:dyDescent="0.25">
      <c r="A82" s="14">
        <v>2530</v>
      </c>
      <c r="B82" s="7" t="s">
        <v>331</v>
      </c>
      <c r="C82" s="10">
        <v>0</v>
      </c>
    </row>
    <row r="83" spans="1:3" x14ac:dyDescent="0.25">
      <c r="A83" s="14">
        <v>2540</v>
      </c>
      <c r="B83" s="7" t="s">
        <v>332</v>
      </c>
      <c r="C83" s="10">
        <v>12480</v>
      </c>
    </row>
    <row r="84" spans="1:3" x14ac:dyDescent="0.25">
      <c r="A84" s="14">
        <v>2550</v>
      </c>
      <c r="B84" s="7" t="s">
        <v>333</v>
      </c>
      <c r="C84" s="10">
        <v>160000</v>
      </c>
    </row>
    <row r="85" spans="1:3" x14ac:dyDescent="0.25">
      <c r="A85" s="14">
        <v>2560</v>
      </c>
      <c r="B85" s="7" t="s">
        <v>334</v>
      </c>
      <c r="C85" s="10">
        <v>0</v>
      </c>
    </row>
    <row r="86" spans="1:3" x14ac:dyDescent="0.25">
      <c r="A86" s="14">
        <v>2590</v>
      </c>
      <c r="B86" s="7" t="s">
        <v>335</v>
      </c>
      <c r="C86" s="10">
        <v>414000</v>
      </c>
    </row>
    <row r="87" spans="1:3" x14ac:dyDescent="0.25">
      <c r="A87" s="51">
        <v>2600</v>
      </c>
      <c r="B87" s="8" t="s">
        <v>336</v>
      </c>
      <c r="C87" s="16">
        <f>SUM(C88:C89)</f>
        <v>1514499.38</v>
      </c>
    </row>
    <row r="88" spans="1:3" x14ac:dyDescent="0.25">
      <c r="A88" s="14">
        <v>2610</v>
      </c>
      <c r="B88" s="7" t="s">
        <v>199</v>
      </c>
      <c r="C88" s="10">
        <v>1514499.38</v>
      </c>
    </row>
    <row r="89" spans="1:3" x14ac:dyDescent="0.25">
      <c r="A89" s="14">
        <v>2620</v>
      </c>
      <c r="B89" s="7" t="s">
        <v>337</v>
      </c>
      <c r="C89" s="10">
        <v>0</v>
      </c>
    </row>
    <row r="90" spans="1:3" x14ac:dyDescent="0.25">
      <c r="A90" s="51">
        <v>2700</v>
      </c>
      <c r="B90" s="8" t="s">
        <v>338</v>
      </c>
      <c r="C90" s="16">
        <f>SUM(C91:C95)</f>
        <v>351840</v>
      </c>
    </row>
    <row r="91" spans="1:3" x14ac:dyDescent="0.25">
      <c r="A91" s="14">
        <v>2710</v>
      </c>
      <c r="B91" s="7" t="s">
        <v>339</v>
      </c>
      <c r="C91" s="10">
        <v>258000</v>
      </c>
    </row>
    <row r="92" spans="1:3" x14ac:dyDescent="0.25">
      <c r="A92" s="14">
        <v>2720</v>
      </c>
      <c r="B92" s="7" t="s">
        <v>340</v>
      </c>
      <c r="C92" s="10">
        <v>93840</v>
      </c>
    </row>
    <row r="93" spans="1:3" x14ac:dyDescent="0.25">
      <c r="A93" s="14">
        <v>2730</v>
      </c>
      <c r="B93" s="7" t="s">
        <v>341</v>
      </c>
      <c r="C93" s="10">
        <v>0</v>
      </c>
    </row>
    <row r="94" spans="1:3" x14ac:dyDescent="0.25">
      <c r="A94" s="14">
        <v>2740</v>
      </c>
      <c r="B94" s="7" t="s">
        <v>342</v>
      </c>
      <c r="C94" s="16">
        <v>0</v>
      </c>
    </row>
    <row r="95" spans="1:3" x14ac:dyDescent="0.25">
      <c r="A95" s="14">
        <v>2750</v>
      </c>
      <c r="B95" s="7" t="s">
        <v>343</v>
      </c>
      <c r="C95" s="10">
        <v>0</v>
      </c>
    </row>
    <row r="96" spans="1:3" x14ac:dyDescent="0.25">
      <c r="A96" s="51">
        <v>2800</v>
      </c>
      <c r="B96" s="8" t="s">
        <v>344</v>
      </c>
      <c r="C96" s="10">
        <v>0</v>
      </c>
    </row>
    <row r="97" spans="1:3" x14ac:dyDescent="0.25">
      <c r="A97" s="14">
        <v>2810</v>
      </c>
      <c r="B97" s="7" t="s">
        <v>345</v>
      </c>
      <c r="C97" s="16">
        <v>0</v>
      </c>
    </row>
    <row r="98" spans="1:3" x14ac:dyDescent="0.25">
      <c r="A98" s="14">
        <v>2820</v>
      </c>
      <c r="B98" s="7" t="s">
        <v>346</v>
      </c>
      <c r="C98" s="10">
        <v>0</v>
      </c>
    </row>
    <row r="99" spans="1:3" x14ac:dyDescent="0.25">
      <c r="A99" s="14">
        <v>2830</v>
      </c>
      <c r="B99" s="7" t="s">
        <v>347</v>
      </c>
      <c r="C99" s="10">
        <v>0</v>
      </c>
    </row>
    <row r="100" spans="1:3" x14ac:dyDescent="0.25">
      <c r="A100" s="51">
        <v>2900</v>
      </c>
      <c r="B100" s="27" t="s">
        <v>348</v>
      </c>
      <c r="C100" s="52">
        <f>SUM(C101:C109)</f>
        <v>238061.32</v>
      </c>
    </row>
    <row r="101" spans="1:3" x14ac:dyDescent="0.25">
      <c r="A101" s="14">
        <v>2910</v>
      </c>
      <c r="B101" s="11" t="s">
        <v>349</v>
      </c>
      <c r="C101" s="236">
        <v>150000</v>
      </c>
    </row>
    <row r="102" spans="1:3" x14ac:dyDescent="0.25">
      <c r="A102" s="14">
        <v>2920</v>
      </c>
      <c r="B102" s="11" t="s">
        <v>350</v>
      </c>
      <c r="C102" s="236">
        <v>21133.32</v>
      </c>
    </row>
    <row r="103" spans="1:3" x14ac:dyDescent="0.25">
      <c r="A103" s="14">
        <v>2930</v>
      </c>
      <c r="B103" s="11" t="s">
        <v>351</v>
      </c>
      <c r="C103" s="16">
        <v>0</v>
      </c>
    </row>
    <row r="104" spans="1:3" x14ac:dyDescent="0.25">
      <c r="A104" s="14">
        <v>2940</v>
      </c>
      <c r="B104" s="11" t="s">
        <v>352</v>
      </c>
      <c r="C104" s="236">
        <v>63600</v>
      </c>
    </row>
    <row r="105" spans="1:3" ht="19.5" customHeight="1" x14ac:dyDescent="0.25">
      <c r="A105" s="14">
        <v>2950</v>
      </c>
      <c r="B105" s="11" t="s">
        <v>353</v>
      </c>
      <c r="C105" s="16">
        <v>0</v>
      </c>
    </row>
    <row r="106" spans="1:3" x14ac:dyDescent="0.25">
      <c r="A106" s="14">
        <v>2960</v>
      </c>
      <c r="B106" s="11" t="s">
        <v>354</v>
      </c>
      <c r="C106" s="236">
        <v>3328</v>
      </c>
    </row>
    <row r="107" spans="1:3" ht="15" customHeight="1" x14ac:dyDescent="0.25">
      <c r="A107" s="14">
        <v>2970</v>
      </c>
      <c r="B107" s="11" t="s">
        <v>355</v>
      </c>
      <c r="C107" s="16">
        <v>0</v>
      </c>
    </row>
    <row r="108" spans="1:3" x14ac:dyDescent="0.25">
      <c r="A108" s="14">
        <v>2980</v>
      </c>
      <c r="B108" s="11" t="s">
        <v>356</v>
      </c>
      <c r="C108" s="10">
        <v>0</v>
      </c>
    </row>
    <row r="109" spans="1:3" x14ac:dyDescent="0.25">
      <c r="A109" s="14">
        <v>2990</v>
      </c>
      <c r="B109" s="11" t="s">
        <v>357</v>
      </c>
      <c r="C109" s="10">
        <v>0</v>
      </c>
    </row>
    <row r="110" spans="1:3" x14ac:dyDescent="0.25">
      <c r="A110" s="51">
        <v>3000</v>
      </c>
      <c r="B110" s="27" t="s">
        <v>203</v>
      </c>
      <c r="C110" s="52">
        <f>C111+C121+C131+C141+C151+C161+C169+C179+C185</f>
        <v>23319658.900000002</v>
      </c>
    </row>
    <row r="111" spans="1:3" x14ac:dyDescent="0.25">
      <c r="A111" s="51">
        <v>3100</v>
      </c>
      <c r="B111" s="8" t="s">
        <v>358</v>
      </c>
      <c r="C111" s="16">
        <f>SUM(C112:C120)</f>
        <v>11600876.6</v>
      </c>
    </row>
    <row r="112" spans="1:3" x14ac:dyDescent="0.25">
      <c r="A112" s="14">
        <v>3110</v>
      </c>
      <c r="B112" s="7" t="s">
        <v>359</v>
      </c>
      <c r="C112" s="10">
        <v>11531574.029999999</v>
      </c>
    </row>
    <row r="113" spans="1:3" x14ac:dyDescent="0.25">
      <c r="A113" s="14">
        <v>3120</v>
      </c>
      <c r="B113" s="7" t="s">
        <v>360</v>
      </c>
      <c r="C113" s="10">
        <v>0</v>
      </c>
    </row>
    <row r="114" spans="1:3" x14ac:dyDescent="0.25">
      <c r="A114" s="14">
        <v>3130</v>
      </c>
      <c r="B114" s="7" t="s">
        <v>361</v>
      </c>
      <c r="C114" s="10">
        <v>6240</v>
      </c>
    </row>
    <row r="115" spans="1:3" x14ac:dyDescent="0.25">
      <c r="A115" s="14">
        <v>3140</v>
      </c>
      <c r="B115" s="7" t="s">
        <v>362</v>
      </c>
      <c r="C115" s="10">
        <v>40000</v>
      </c>
    </row>
    <row r="116" spans="1:3" x14ac:dyDescent="0.25">
      <c r="A116" s="14">
        <v>3150</v>
      </c>
      <c r="B116" s="7" t="s">
        <v>363</v>
      </c>
      <c r="C116" s="10">
        <v>18720</v>
      </c>
    </row>
    <row r="117" spans="1:3" x14ac:dyDescent="0.25">
      <c r="A117" s="14">
        <v>3160</v>
      </c>
      <c r="B117" s="7" t="s">
        <v>364</v>
      </c>
      <c r="C117" s="10">
        <v>0</v>
      </c>
    </row>
    <row r="118" spans="1:3" x14ac:dyDescent="0.25">
      <c r="A118" s="14">
        <v>3170</v>
      </c>
      <c r="B118" s="7" t="s">
        <v>365</v>
      </c>
      <c r="C118" s="10">
        <v>4342.57</v>
      </c>
    </row>
    <row r="119" spans="1:3" x14ac:dyDescent="0.25">
      <c r="A119" s="14">
        <v>3180</v>
      </c>
      <c r="B119" s="7" t="s">
        <v>366</v>
      </c>
      <c r="C119" s="10">
        <v>0</v>
      </c>
    </row>
    <row r="120" spans="1:3" x14ac:dyDescent="0.25">
      <c r="A120" s="14">
        <v>3190</v>
      </c>
      <c r="B120" s="7" t="s">
        <v>367</v>
      </c>
      <c r="C120" s="10">
        <v>0</v>
      </c>
    </row>
    <row r="121" spans="1:3" x14ac:dyDescent="0.25">
      <c r="A121" s="51">
        <v>3200</v>
      </c>
      <c r="B121" s="8" t="s">
        <v>368</v>
      </c>
      <c r="C121" s="16">
        <f>SUM(C122:C130)</f>
        <v>468000</v>
      </c>
    </row>
    <row r="122" spans="1:3" x14ac:dyDescent="0.25">
      <c r="A122" s="14">
        <v>3210</v>
      </c>
      <c r="B122" s="7" t="s">
        <v>369</v>
      </c>
      <c r="C122" s="10">
        <v>0</v>
      </c>
    </row>
    <row r="123" spans="1:3" x14ac:dyDescent="0.25">
      <c r="A123" s="14">
        <v>3220</v>
      </c>
      <c r="B123" s="7" t="s">
        <v>370</v>
      </c>
      <c r="C123" s="10">
        <v>0</v>
      </c>
    </row>
    <row r="124" spans="1:3" ht="16.5" customHeight="1" x14ac:dyDescent="0.25">
      <c r="A124" s="14">
        <v>3230</v>
      </c>
      <c r="B124" s="49" t="s">
        <v>371</v>
      </c>
      <c r="C124" s="16">
        <v>0</v>
      </c>
    </row>
    <row r="125" spans="1:3" x14ac:dyDescent="0.25">
      <c r="A125" s="14">
        <v>3240</v>
      </c>
      <c r="B125" s="7" t="s">
        <v>372</v>
      </c>
      <c r="C125" s="10">
        <v>0</v>
      </c>
    </row>
    <row r="126" spans="1:3" x14ac:dyDescent="0.25">
      <c r="A126" s="14">
        <v>3250</v>
      </c>
      <c r="B126" s="7" t="s">
        <v>373</v>
      </c>
      <c r="C126" s="10">
        <v>0</v>
      </c>
    </row>
    <row r="127" spans="1:3" x14ac:dyDescent="0.25">
      <c r="A127" s="14">
        <v>3260</v>
      </c>
      <c r="B127" s="7" t="s">
        <v>374</v>
      </c>
      <c r="C127" s="10">
        <v>468000</v>
      </c>
    </row>
    <row r="128" spans="1:3" x14ac:dyDescent="0.25">
      <c r="A128" s="14">
        <v>3270</v>
      </c>
      <c r="B128" s="7" t="s">
        <v>375</v>
      </c>
      <c r="C128" s="10">
        <v>0</v>
      </c>
    </row>
    <row r="129" spans="1:3" x14ac:dyDescent="0.25">
      <c r="A129" s="14">
        <v>3280</v>
      </c>
      <c r="B129" s="7" t="s">
        <v>376</v>
      </c>
      <c r="C129" s="16">
        <v>0</v>
      </c>
    </row>
    <row r="130" spans="1:3" x14ac:dyDescent="0.25">
      <c r="A130" s="14">
        <v>3290</v>
      </c>
      <c r="B130" s="7" t="s">
        <v>377</v>
      </c>
      <c r="C130" s="10">
        <v>0</v>
      </c>
    </row>
    <row r="131" spans="1:3" x14ac:dyDescent="0.25">
      <c r="A131" s="51">
        <v>3300</v>
      </c>
      <c r="B131" s="8" t="s">
        <v>378</v>
      </c>
      <c r="C131" s="16">
        <f>SUM(C132:C140)</f>
        <v>3225922.14</v>
      </c>
    </row>
    <row r="132" spans="1:3" x14ac:dyDescent="0.25">
      <c r="A132" s="14">
        <v>3310</v>
      </c>
      <c r="B132" s="7" t="s">
        <v>379</v>
      </c>
      <c r="C132" s="10">
        <v>911720</v>
      </c>
    </row>
    <row r="133" spans="1:3" x14ac:dyDescent="0.25">
      <c r="A133" s="14">
        <v>3320</v>
      </c>
      <c r="B133" s="7" t="s">
        <v>380</v>
      </c>
      <c r="C133" s="10">
        <v>728000</v>
      </c>
    </row>
    <row r="134" spans="1:3" x14ac:dyDescent="0.25">
      <c r="A134" s="14">
        <v>3330</v>
      </c>
      <c r="B134" s="49" t="s">
        <v>381</v>
      </c>
      <c r="C134" s="239">
        <v>276392</v>
      </c>
    </row>
    <row r="135" spans="1:3" x14ac:dyDescent="0.25">
      <c r="A135" s="14">
        <v>3340</v>
      </c>
      <c r="B135" s="7" t="s">
        <v>382</v>
      </c>
      <c r="C135" s="10">
        <v>175324</v>
      </c>
    </row>
    <row r="136" spans="1:3" x14ac:dyDescent="0.25">
      <c r="A136" s="14">
        <v>3350</v>
      </c>
      <c r="B136" s="7" t="s">
        <v>383</v>
      </c>
      <c r="C136" s="10">
        <v>770000</v>
      </c>
    </row>
    <row r="137" spans="1:3" x14ac:dyDescent="0.25">
      <c r="A137" s="14">
        <v>3360</v>
      </c>
      <c r="B137" s="7" t="s">
        <v>384</v>
      </c>
      <c r="C137" s="10">
        <v>0</v>
      </c>
    </row>
    <row r="138" spans="1:3" x14ac:dyDescent="0.25">
      <c r="A138" s="14">
        <v>3370</v>
      </c>
      <c r="B138" s="7" t="s">
        <v>385</v>
      </c>
      <c r="C138" s="16">
        <v>0</v>
      </c>
    </row>
    <row r="139" spans="1:3" x14ac:dyDescent="0.25">
      <c r="A139" s="14">
        <v>3380</v>
      </c>
      <c r="B139" s="7" t="s">
        <v>386</v>
      </c>
      <c r="C139" s="10">
        <v>364486.14</v>
      </c>
    </row>
    <row r="140" spans="1:3" x14ac:dyDescent="0.25">
      <c r="A140" s="14">
        <v>3390</v>
      </c>
      <c r="B140" s="7" t="s">
        <v>387</v>
      </c>
      <c r="C140" s="10"/>
    </row>
    <row r="141" spans="1:3" x14ac:dyDescent="0.25">
      <c r="A141" s="51">
        <v>3400</v>
      </c>
      <c r="B141" s="8" t="s">
        <v>388</v>
      </c>
      <c r="C141" s="16">
        <f>SUM(C142:C150)</f>
        <v>368000</v>
      </c>
    </row>
    <row r="142" spans="1:3" x14ac:dyDescent="0.25">
      <c r="A142" s="14">
        <v>3410</v>
      </c>
      <c r="B142" s="7" t="s">
        <v>389</v>
      </c>
      <c r="C142" s="10">
        <v>95000</v>
      </c>
    </row>
    <row r="143" spans="1:3" x14ac:dyDescent="0.25">
      <c r="A143" s="14">
        <v>3420</v>
      </c>
      <c r="B143" s="7" t="s">
        <v>390</v>
      </c>
      <c r="C143" s="10">
        <v>0</v>
      </c>
    </row>
    <row r="144" spans="1:3" x14ac:dyDescent="0.25">
      <c r="A144" s="14">
        <v>3430</v>
      </c>
      <c r="B144" s="7" t="s">
        <v>391</v>
      </c>
      <c r="C144" s="16">
        <v>0</v>
      </c>
    </row>
    <row r="145" spans="1:3" x14ac:dyDescent="0.25">
      <c r="A145" s="14">
        <v>3440</v>
      </c>
      <c r="B145" s="7" t="s">
        <v>392</v>
      </c>
      <c r="C145" s="10">
        <v>0</v>
      </c>
    </row>
    <row r="146" spans="1:3" x14ac:dyDescent="0.25">
      <c r="A146" s="14">
        <v>3450</v>
      </c>
      <c r="B146" s="7" t="s">
        <v>393</v>
      </c>
      <c r="C146" s="10">
        <v>273000</v>
      </c>
    </row>
    <row r="147" spans="1:3" x14ac:dyDescent="0.25">
      <c r="A147" s="14">
        <v>3460</v>
      </c>
      <c r="B147" s="7" t="s">
        <v>394</v>
      </c>
      <c r="C147" s="10">
        <v>0</v>
      </c>
    </row>
    <row r="148" spans="1:3" x14ac:dyDescent="0.25">
      <c r="A148" s="14">
        <v>3470</v>
      </c>
      <c r="B148" s="7" t="s">
        <v>395</v>
      </c>
      <c r="C148" s="10">
        <v>0</v>
      </c>
    </row>
    <row r="149" spans="1:3" x14ac:dyDescent="0.25">
      <c r="A149" s="14">
        <v>3480</v>
      </c>
      <c r="B149" s="7" t="s">
        <v>396</v>
      </c>
      <c r="C149" s="10">
        <v>0</v>
      </c>
    </row>
    <row r="150" spans="1:3" x14ac:dyDescent="0.25">
      <c r="A150" s="14">
        <v>3490</v>
      </c>
      <c r="B150" s="7" t="s">
        <v>397</v>
      </c>
      <c r="C150" s="10">
        <v>0</v>
      </c>
    </row>
    <row r="151" spans="1:3" x14ac:dyDescent="0.25">
      <c r="A151" s="51">
        <v>3500</v>
      </c>
      <c r="B151" s="8" t="s">
        <v>398</v>
      </c>
      <c r="C151" s="16">
        <f>SUM(C152:C160)</f>
        <v>3362126.86</v>
      </c>
    </row>
    <row r="152" spans="1:3" x14ac:dyDescent="0.25">
      <c r="A152" s="14">
        <v>3510</v>
      </c>
      <c r="B152" s="7" t="s">
        <v>399</v>
      </c>
      <c r="C152" s="10">
        <v>392000</v>
      </c>
    </row>
    <row r="153" spans="1:3" x14ac:dyDescent="0.25">
      <c r="A153" s="14">
        <v>3520</v>
      </c>
      <c r="B153" s="49" t="s">
        <v>400</v>
      </c>
      <c r="C153" s="239">
        <v>60004.18</v>
      </c>
    </row>
    <row r="154" spans="1:3" x14ac:dyDescent="0.25">
      <c r="A154" s="14">
        <v>3530</v>
      </c>
      <c r="B154" s="49" t="s">
        <v>401</v>
      </c>
      <c r="C154" s="239">
        <v>17420</v>
      </c>
    </row>
    <row r="155" spans="1:3" x14ac:dyDescent="0.25">
      <c r="A155" s="14">
        <v>3540</v>
      </c>
      <c r="B155" s="49" t="s">
        <v>402</v>
      </c>
      <c r="C155" s="16">
        <v>0</v>
      </c>
    </row>
    <row r="156" spans="1:3" x14ac:dyDescent="0.25">
      <c r="A156" s="14">
        <v>3550</v>
      </c>
      <c r="B156" s="7" t="s">
        <v>403</v>
      </c>
      <c r="C156" s="10">
        <v>1259902.68</v>
      </c>
    </row>
    <row r="157" spans="1:3" x14ac:dyDescent="0.25">
      <c r="A157" s="14">
        <v>3560</v>
      </c>
      <c r="B157" s="7" t="s">
        <v>404</v>
      </c>
      <c r="C157" s="16">
        <v>0</v>
      </c>
    </row>
    <row r="158" spans="1:3" ht="15.75" customHeight="1" x14ac:dyDescent="0.25">
      <c r="A158" s="14">
        <v>3570</v>
      </c>
      <c r="B158" s="49" t="s">
        <v>405</v>
      </c>
      <c r="C158" s="239">
        <v>1632800</v>
      </c>
    </row>
    <row r="159" spans="1:3" x14ac:dyDescent="0.25">
      <c r="A159" s="14">
        <v>3580</v>
      </c>
      <c r="B159" s="7" t="s">
        <v>406</v>
      </c>
      <c r="C159" s="16">
        <v>0</v>
      </c>
    </row>
    <row r="160" spans="1:3" x14ac:dyDescent="0.25">
      <c r="A160" s="14">
        <v>3590</v>
      </c>
      <c r="B160" s="7" t="s">
        <v>407</v>
      </c>
      <c r="C160" s="10">
        <v>0</v>
      </c>
    </row>
    <row r="161" spans="1:3" x14ac:dyDescent="0.25">
      <c r="A161" s="51">
        <v>3600</v>
      </c>
      <c r="B161" s="8" t="s">
        <v>408</v>
      </c>
      <c r="C161" s="16">
        <f>SUM(C162:C168)</f>
        <v>145600</v>
      </c>
    </row>
    <row r="162" spans="1:3" x14ac:dyDescent="0.25">
      <c r="A162" s="14">
        <v>3610</v>
      </c>
      <c r="B162" s="49" t="s">
        <v>409</v>
      </c>
      <c r="C162" s="239">
        <v>57200</v>
      </c>
    </row>
    <row r="163" spans="1:3" ht="30" x14ac:dyDescent="0.25">
      <c r="A163" s="14">
        <v>3620</v>
      </c>
      <c r="B163" s="49" t="s">
        <v>410</v>
      </c>
      <c r="C163" s="16">
        <v>0</v>
      </c>
    </row>
    <row r="164" spans="1:3" x14ac:dyDescent="0.25">
      <c r="A164" s="14">
        <v>3630</v>
      </c>
      <c r="B164" s="7" t="s">
        <v>411</v>
      </c>
      <c r="C164" s="20">
        <v>20800</v>
      </c>
    </row>
    <row r="165" spans="1:3" x14ac:dyDescent="0.25">
      <c r="A165" s="14">
        <v>3640</v>
      </c>
      <c r="B165" s="7" t="s">
        <v>412</v>
      </c>
      <c r="C165" s="16">
        <v>0</v>
      </c>
    </row>
    <row r="166" spans="1:3" x14ac:dyDescent="0.25">
      <c r="A166" s="14">
        <v>3650</v>
      </c>
      <c r="B166" s="7" t="s">
        <v>413</v>
      </c>
      <c r="C166" s="10">
        <v>52000</v>
      </c>
    </row>
    <row r="167" spans="1:3" x14ac:dyDescent="0.25">
      <c r="A167" s="14">
        <v>3660</v>
      </c>
      <c r="B167" s="7" t="s">
        <v>414</v>
      </c>
      <c r="C167" s="10">
        <v>15600</v>
      </c>
    </row>
    <row r="168" spans="1:3" x14ac:dyDescent="0.25">
      <c r="A168" s="14">
        <v>3690</v>
      </c>
      <c r="B168" s="7" t="s">
        <v>415</v>
      </c>
      <c r="C168" s="10">
        <v>0</v>
      </c>
    </row>
    <row r="169" spans="1:3" x14ac:dyDescent="0.25">
      <c r="A169" s="51">
        <v>3700</v>
      </c>
      <c r="B169" s="8" t="s">
        <v>416</v>
      </c>
      <c r="C169" s="16">
        <f>SUM(C170:C178)</f>
        <v>105200</v>
      </c>
    </row>
    <row r="170" spans="1:3" x14ac:dyDescent="0.25">
      <c r="A170" s="14">
        <v>3710</v>
      </c>
      <c r="B170" s="7" t="s">
        <v>417</v>
      </c>
      <c r="C170" s="10">
        <v>0</v>
      </c>
    </row>
    <row r="171" spans="1:3" x14ac:dyDescent="0.25">
      <c r="A171" s="14">
        <v>3720</v>
      </c>
      <c r="B171" s="7" t="s">
        <v>418</v>
      </c>
      <c r="C171" s="10">
        <v>0</v>
      </c>
    </row>
    <row r="172" spans="1:3" x14ac:dyDescent="0.25">
      <c r="A172" s="14">
        <v>3730</v>
      </c>
      <c r="B172" s="7" t="s">
        <v>419</v>
      </c>
      <c r="C172" s="10">
        <v>0</v>
      </c>
    </row>
    <row r="173" spans="1:3" x14ac:dyDescent="0.25">
      <c r="A173" s="14">
        <v>3740</v>
      </c>
      <c r="B173" s="7" t="s">
        <v>420</v>
      </c>
      <c r="C173" s="10">
        <v>0</v>
      </c>
    </row>
    <row r="174" spans="1:3" x14ac:dyDescent="0.25">
      <c r="A174" s="14">
        <v>3750</v>
      </c>
      <c r="B174" s="7" t="s">
        <v>421</v>
      </c>
      <c r="C174" s="10">
        <v>57200</v>
      </c>
    </row>
    <row r="175" spans="1:3" x14ac:dyDescent="0.25">
      <c r="A175" s="14">
        <v>3760</v>
      </c>
      <c r="B175" s="7" t="s">
        <v>422</v>
      </c>
      <c r="C175" s="16">
        <v>0</v>
      </c>
    </row>
    <row r="176" spans="1:3" x14ac:dyDescent="0.25">
      <c r="A176" s="14">
        <v>3770</v>
      </c>
      <c r="B176" s="7" t="s">
        <v>423</v>
      </c>
      <c r="C176" s="10">
        <v>0</v>
      </c>
    </row>
    <row r="177" spans="1:3" x14ac:dyDescent="0.25">
      <c r="A177" s="14">
        <v>3780</v>
      </c>
      <c r="B177" s="7" t="s">
        <v>424</v>
      </c>
      <c r="C177" s="10">
        <v>0</v>
      </c>
    </row>
    <row r="178" spans="1:3" x14ac:dyDescent="0.25">
      <c r="A178" s="14">
        <v>3790</v>
      </c>
      <c r="B178" s="7" t="s">
        <v>425</v>
      </c>
      <c r="C178" s="10">
        <v>48000</v>
      </c>
    </row>
    <row r="179" spans="1:3" x14ac:dyDescent="0.25">
      <c r="A179" s="51">
        <v>3800</v>
      </c>
      <c r="B179" s="8" t="s">
        <v>426</v>
      </c>
      <c r="C179" s="16">
        <f>SUM(C180:C184)</f>
        <v>102960</v>
      </c>
    </row>
    <row r="180" spans="1:3" x14ac:dyDescent="0.25">
      <c r="A180" s="14">
        <v>3810</v>
      </c>
      <c r="B180" s="7" t="s">
        <v>427</v>
      </c>
      <c r="C180" s="10">
        <v>0</v>
      </c>
    </row>
    <row r="181" spans="1:3" x14ac:dyDescent="0.25">
      <c r="A181" s="14">
        <v>3820</v>
      </c>
      <c r="B181" s="7" t="s">
        <v>428</v>
      </c>
      <c r="C181" s="10">
        <v>102960</v>
      </c>
    </row>
    <row r="182" spans="1:3" x14ac:dyDescent="0.25">
      <c r="A182" s="14">
        <v>3830</v>
      </c>
      <c r="B182" s="7" t="s">
        <v>429</v>
      </c>
      <c r="C182" s="20">
        <v>0</v>
      </c>
    </row>
    <row r="183" spans="1:3" x14ac:dyDescent="0.25">
      <c r="A183" s="14">
        <v>3840</v>
      </c>
      <c r="B183" s="7" t="s">
        <v>430</v>
      </c>
      <c r="C183" s="10">
        <v>0</v>
      </c>
    </row>
    <row r="184" spans="1:3" x14ac:dyDescent="0.25">
      <c r="A184" s="14">
        <v>3850</v>
      </c>
      <c r="B184" s="7" t="s">
        <v>431</v>
      </c>
      <c r="C184" s="10">
        <v>0</v>
      </c>
    </row>
    <row r="185" spans="1:3" x14ac:dyDescent="0.25">
      <c r="A185" s="51">
        <v>3900</v>
      </c>
      <c r="B185" s="8" t="s">
        <v>432</v>
      </c>
      <c r="C185" s="16">
        <f>SUM(C186:C194)</f>
        <v>3940973.3</v>
      </c>
    </row>
    <row r="186" spans="1:3" x14ac:dyDescent="0.25">
      <c r="A186" s="14">
        <v>3910</v>
      </c>
      <c r="B186" s="7" t="s">
        <v>433</v>
      </c>
      <c r="C186" s="20">
        <v>0</v>
      </c>
    </row>
    <row r="187" spans="1:3" x14ac:dyDescent="0.25">
      <c r="A187" s="14">
        <v>3920</v>
      </c>
      <c r="B187" s="7" t="s">
        <v>434</v>
      </c>
      <c r="C187" s="10">
        <v>3133669.83</v>
      </c>
    </row>
    <row r="188" spans="1:3" x14ac:dyDescent="0.25">
      <c r="A188" s="14">
        <v>3930</v>
      </c>
      <c r="B188" s="7" t="s">
        <v>435</v>
      </c>
      <c r="C188" s="20">
        <v>0</v>
      </c>
    </row>
    <row r="189" spans="1:3" x14ac:dyDescent="0.25">
      <c r="A189" s="14">
        <v>3940</v>
      </c>
      <c r="B189" s="7" t="s">
        <v>436</v>
      </c>
      <c r="C189" s="10">
        <v>0</v>
      </c>
    </row>
    <row r="190" spans="1:3" x14ac:dyDescent="0.25">
      <c r="A190" s="14">
        <v>3950</v>
      </c>
      <c r="B190" s="7" t="s">
        <v>437</v>
      </c>
      <c r="C190" s="10">
        <v>10329.129999999999</v>
      </c>
    </row>
    <row r="191" spans="1:3" x14ac:dyDescent="0.25">
      <c r="A191" s="14">
        <v>3960</v>
      </c>
      <c r="B191" s="7" t="s">
        <v>438</v>
      </c>
      <c r="C191" s="20">
        <v>0</v>
      </c>
    </row>
    <row r="192" spans="1:3" x14ac:dyDescent="0.25">
      <c r="A192" s="14">
        <v>3970</v>
      </c>
      <c r="B192" s="7" t="s">
        <v>439</v>
      </c>
      <c r="C192" s="10">
        <v>0</v>
      </c>
    </row>
    <row r="193" spans="1:3" x14ac:dyDescent="0.25">
      <c r="A193" s="14">
        <v>3980</v>
      </c>
      <c r="B193" s="7" t="s">
        <v>440</v>
      </c>
      <c r="C193" s="10">
        <v>796974.34</v>
      </c>
    </row>
    <row r="194" spans="1:3" x14ac:dyDescent="0.25">
      <c r="A194" s="14">
        <v>3990</v>
      </c>
      <c r="B194" s="7" t="s">
        <v>212</v>
      </c>
      <c r="C194" s="10">
        <v>0</v>
      </c>
    </row>
    <row r="195" spans="1:3" x14ac:dyDescent="0.25">
      <c r="A195" s="51">
        <v>4000</v>
      </c>
      <c r="B195" s="8" t="s">
        <v>213</v>
      </c>
      <c r="C195" s="16">
        <f>C196+C206+C212+C222+C231+C235+C243+C245+C251</f>
        <v>410208</v>
      </c>
    </row>
    <row r="196" spans="1:3" x14ac:dyDescent="0.25">
      <c r="A196" s="55" t="s">
        <v>214</v>
      </c>
      <c r="B196" s="8" t="s">
        <v>441</v>
      </c>
      <c r="C196" s="16">
        <f>SUM(C197:C205)</f>
        <v>26208</v>
      </c>
    </row>
    <row r="197" spans="1:3" x14ac:dyDescent="0.25">
      <c r="A197" s="24" t="s">
        <v>442</v>
      </c>
      <c r="B197" s="7" t="s">
        <v>443</v>
      </c>
      <c r="C197" s="10">
        <v>0</v>
      </c>
    </row>
    <row r="198" spans="1:3" x14ac:dyDescent="0.25">
      <c r="A198" s="24" t="s">
        <v>444</v>
      </c>
      <c r="B198" s="7" t="s">
        <v>445</v>
      </c>
      <c r="C198" s="10">
        <v>0</v>
      </c>
    </row>
    <row r="199" spans="1:3" x14ac:dyDescent="0.25">
      <c r="A199" s="24" t="s">
        <v>446</v>
      </c>
      <c r="B199" s="7" t="s">
        <v>447</v>
      </c>
      <c r="C199" s="10">
        <v>0</v>
      </c>
    </row>
    <row r="200" spans="1:3" x14ac:dyDescent="0.25">
      <c r="A200" s="24" t="s">
        <v>448</v>
      </c>
      <c r="B200" s="7" t="s">
        <v>449</v>
      </c>
      <c r="C200" s="10">
        <v>0</v>
      </c>
    </row>
    <row r="201" spans="1:3" x14ac:dyDescent="0.25">
      <c r="A201" s="24" t="s">
        <v>450</v>
      </c>
      <c r="B201" s="49" t="s">
        <v>451</v>
      </c>
      <c r="C201" s="239">
        <v>26208</v>
      </c>
    </row>
    <row r="202" spans="1:3" x14ac:dyDescent="0.25">
      <c r="A202" s="24" t="s">
        <v>452</v>
      </c>
      <c r="B202" s="49" t="s">
        <v>453</v>
      </c>
      <c r="C202" s="239">
        <v>0</v>
      </c>
    </row>
    <row r="203" spans="1:3" x14ac:dyDescent="0.25">
      <c r="A203" s="24" t="s">
        <v>454</v>
      </c>
      <c r="B203" s="49" t="s">
        <v>455</v>
      </c>
      <c r="C203" s="239">
        <v>0</v>
      </c>
    </row>
    <row r="204" spans="1:3" ht="18.75" customHeight="1" x14ac:dyDescent="0.25">
      <c r="A204" s="24" t="s">
        <v>456</v>
      </c>
      <c r="B204" s="49" t="s">
        <v>457</v>
      </c>
      <c r="C204" s="20">
        <v>0</v>
      </c>
    </row>
    <row r="205" spans="1:3" x14ac:dyDescent="0.25">
      <c r="A205" s="24" t="s">
        <v>458</v>
      </c>
      <c r="B205" s="7" t="s">
        <v>459</v>
      </c>
      <c r="C205" s="10">
        <v>0</v>
      </c>
    </row>
    <row r="206" spans="1:3" hidden="1" x14ac:dyDescent="0.25">
      <c r="A206" s="55" t="s">
        <v>216</v>
      </c>
      <c r="B206" s="8" t="s">
        <v>460</v>
      </c>
      <c r="C206" s="16">
        <v>0</v>
      </c>
    </row>
    <row r="207" spans="1:3" ht="18" hidden="1" customHeight="1" x14ac:dyDescent="0.25">
      <c r="A207" s="24" t="s">
        <v>461</v>
      </c>
      <c r="B207" s="49" t="s">
        <v>462</v>
      </c>
      <c r="C207" s="239">
        <v>0</v>
      </c>
    </row>
    <row r="208" spans="1:3" ht="18.75" hidden="1" customHeight="1" x14ac:dyDescent="0.25">
      <c r="A208" s="24" t="s">
        <v>463</v>
      </c>
      <c r="B208" s="49" t="s">
        <v>464</v>
      </c>
      <c r="C208" s="239">
        <v>0</v>
      </c>
    </row>
    <row r="209" spans="1:3" ht="17.25" hidden="1" customHeight="1" x14ac:dyDescent="0.25">
      <c r="A209" s="24" t="s">
        <v>465</v>
      </c>
      <c r="B209" s="49" t="s">
        <v>466</v>
      </c>
      <c r="C209" s="239">
        <v>0</v>
      </c>
    </row>
    <row r="210" spans="1:3" hidden="1" x14ac:dyDescent="0.25">
      <c r="A210" s="24" t="s">
        <v>467</v>
      </c>
      <c r="B210" s="7" t="s">
        <v>468</v>
      </c>
      <c r="C210" s="10">
        <v>0</v>
      </c>
    </row>
    <row r="211" spans="1:3" hidden="1" x14ac:dyDescent="0.25">
      <c r="A211" s="24" t="s">
        <v>469</v>
      </c>
      <c r="B211" s="7" t="s">
        <v>470</v>
      </c>
      <c r="C211" s="10">
        <v>0</v>
      </c>
    </row>
    <row r="212" spans="1:3" hidden="1" x14ac:dyDescent="0.25">
      <c r="A212" s="55" t="s">
        <v>218</v>
      </c>
      <c r="B212" s="8" t="s">
        <v>471</v>
      </c>
      <c r="C212" s="16">
        <v>0</v>
      </c>
    </row>
    <row r="213" spans="1:3" hidden="1" x14ac:dyDescent="0.25">
      <c r="A213" s="24" t="s">
        <v>472</v>
      </c>
      <c r="B213" s="7" t="s">
        <v>473</v>
      </c>
      <c r="C213" s="10">
        <v>0</v>
      </c>
    </row>
    <row r="214" spans="1:3" hidden="1" x14ac:dyDescent="0.25">
      <c r="A214" s="24" t="s">
        <v>474</v>
      </c>
      <c r="B214" s="7" t="s">
        <v>475</v>
      </c>
      <c r="C214" s="10">
        <v>0</v>
      </c>
    </row>
    <row r="215" spans="1:3" hidden="1" x14ac:dyDescent="0.25">
      <c r="A215" s="24" t="s">
        <v>476</v>
      </c>
      <c r="B215" s="7" t="s">
        <v>477</v>
      </c>
      <c r="C215" s="10">
        <v>0</v>
      </c>
    </row>
    <row r="216" spans="1:3" hidden="1" x14ac:dyDescent="0.25">
      <c r="A216" s="24" t="s">
        <v>478</v>
      </c>
      <c r="B216" s="7" t="s">
        <v>479</v>
      </c>
      <c r="C216" s="10">
        <v>0</v>
      </c>
    </row>
    <row r="217" spans="1:3" hidden="1" x14ac:dyDescent="0.25">
      <c r="A217" s="24" t="s">
        <v>480</v>
      </c>
      <c r="B217" s="7" t="s">
        <v>481</v>
      </c>
      <c r="C217" s="10">
        <v>0</v>
      </c>
    </row>
    <row r="218" spans="1:3" hidden="1" x14ac:dyDescent="0.25">
      <c r="A218" s="24" t="s">
        <v>482</v>
      </c>
      <c r="B218" s="7" t="s">
        <v>483</v>
      </c>
      <c r="C218" s="10">
        <v>0</v>
      </c>
    </row>
    <row r="219" spans="1:3" hidden="1" x14ac:dyDescent="0.25">
      <c r="A219" s="24" t="s">
        <v>484</v>
      </c>
      <c r="B219" s="7" t="s">
        <v>485</v>
      </c>
      <c r="C219" s="10">
        <v>0</v>
      </c>
    </row>
    <row r="220" spans="1:3" hidden="1" x14ac:dyDescent="0.25">
      <c r="A220" s="24" t="s">
        <v>486</v>
      </c>
      <c r="B220" s="7" t="s">
        <v>487</v>
      </c>
      <c r="C220" s="10">
        <v>0</v>
      </c>
    </row>
    <row r="221" spans="1:3" hidden="1" x14ac:dyDescent="0.25">
      <c r="A221" s="24" t="s">
        <v>488</v>
      </c>
      <c r="B221" s="7" t="s">
        <v>489</v>
      </c>
      <c r="C221" s="10">
        <v>0</v>
      </c>
    </row>
    <row r="222" spans="1:3" x14ac:dyDescent="0.25">
      <c r="A222" s="55" t="s">
        <v>220</v>
      </c>
      <c r="B222" s="8" t="s">
        <v>490</v>
      </c>
      <c r="C222" s="16">
        <f>SUM(C223:C230)</f>
        <v>384000</v>
      </c>
    </row>
    <row r="223" spans="1:3" x14ac:dyDescent="0.25">
      <c r="A223" s="24" t="s">
        <v>491</v>
      </c>
      <c r="B223" s="7" t="s">
        <v>492</v>
      </c>
      <c r="C223" s="10"/>
    </row>
    <row r="224" spans="1:3" x14ac:dyDescent="0.25">
      <c r="A224" s="24" t="s">
        <v>493</v>
      </c>
      <c r="B224" s="7" t="s">
        <v>494</v>
      </c>
      <c r="C224" s="10">
        <v>384000</v>
      </c>
    </row>
    <row r="225" spans="1:3" x14ac:dyDescent="0.25">
      <c r="A225" s="24" t="s">
        <v>495</v>
      </c>
      <c r="B225" s="7" t="s">
        <v>496</v>
      </c>
      <c r="C225" s="20">
        <v>0</v>
      </c>
    </row>
    <row r="226" spans="1:3" x14ac:dyDescent="0.25">
      <c r="A226" s="24" t="s">
        <v>497</v>
      </c>
      <c r="B226" s="7" t="s">
        <v>498</v>
      </c>
      <c r="C226" s="10">
        <v>0</v>
      </c>
    </row>
    <row r="227" spans="1:3" x14ac:dyDescent="0.25">
      <c r="A227" s="24" t="s">
        <v>499</v>
      </c>
      <c r="B227" s="7" t="s">
        <v>500</v>
      </c>
      <c r="C227" s="10">
        <v>0</v>
      </c>
    </row>
    <row r="228" spans="1:3" x14ac:dyDescent="0.25">
      <c r="A228" s="24" t="s">
        <v>501</v>
      </c>
      <c r="B228" s="7" t="s">
        <v>502</v>
      </c>
      <c r="C228" s="10">
        <v>0</v>
      </c>
    </row>
    <row r="229" spans="1:3" x14ac:dyDescent="0.25">
      <c r="A229" s="24" t="s">
        <v>503</v>
      </c>
      <c r="B229" s="7" t="s">
        <v>504</v>
      </c>
      <c r="C229" s="10">
        <v>0</v>
      </c>
    </row>
    <row r="230" spans="1:3" x14ac:dyDescent="0.25">
      <c r="A230" s="24" t="s">
        <v>505</v>
      </c>
      <c r="B230" s="7" t="s">
        <v>506</v>
      </c>
      <c r="C230" s="10">
        <v>0</v>
      </c>
    </row>
    <row r="231" spans="1:3" hidden="1" x14ac:dyDescent="0.25">
      <c r="A231" s="51">
        <v>4500</v>
      </c>
      <c r="B231" s="8" t="s">
        <v>507</v>
      </c>
      <c r="C231" s="16">
        <v>0</v>
      </c>
    </row>
    <row r="232" spans="1:3" hidden="1" x14ac:dyDescent="0.25">
      <c r="A232" s="14">
        <v>4510</v>
      </c>
      <c r="B232" s="7" t="s">
        <v>508</v>
      </c>
      <c r="C232" s="10">
        <v>0</v>
      </c>
    </row>
    <row r="233" spans="1:3" hidden="1" x14ac:dyDescent="0.25">
      <c r="A233" s="14">
        <v>4520</v>
      </c>
      <c r="B233" s="7" t="s">
        <v>509</v>
      </c>
      <c r="C233" s="10">
        <v>0</v>
      </c>
    </row>
    <row r="234" spans="1:3" hidden="1" x14ac:dyDescent="0.25">
      <c r="A234" s="14">
        <v>4590</v>
      </c>
      <c r="B234" s="7" t="s">
        <v>510</v>
      </c>
      <c r="C234" s="10">
        <v>0</v>
      </c>
    </row>
    <row r="235" spans="1:3" hidden="1" x14ac:dyDescent="0.25">
      <c r="A235" s="51">
        <v>4600</v>
      </c>
      <c r="B235" s="8" t="s">
        <v>511</v>
      </c>
      <c r="C235" s="16">
        <v>0</v>
      </c>
    </row>
    <row r="236" spans="1:3" hidden="1" x14ac:dyDescent="0.25">
      <c r="A236" s="14">
        <v>4610</v>
      </c>
      <c r="B236" s="7" t="s">
        <v>512</v>
      </c>
      <c r="C236" s="10">
        <v>0</v>
      </c>
    </row>
    <row r="237" spans="1:3" hidden="1" x14ac:dyDescent="0.25">
      <c r="A237" s="14">
        <v>4620</v>
      </c>
      <c r="B237" s="7" t="s">
        <v>513</v>
      </c>
      <c r="C237" s="10">
        <v>0</v>
      </c>
    </row>
    <row r="238" spans="1:3" hidden="1" x14ac:dyDescent="0.25">
      <c r="A238" s="14">
        <v>4630</v>
      </c>
      <c r="B238" s="7" t="s">
        <v>514</v>
      </c>
      <c r="C238" s="10">
        <v>0</v>
      </c>
    </row>
    <row r="239" spans="1:3" ht="30" hidden="1" x14ac:dyDescent="0.25">
      <c r="A239" s="14">
        <v>4640</v>
      </c>
      <c r="B239" s="49" t="s">
        <v>515</v>
      </c>
      <c r="C239" s="239">
        <v>0</v>
      </c>
    </row>
    <row r="240" spans="1:3" ht="30" hidden="1" x14ac:dyDescent="0.25">
      <c r="A240" s="14">
        <v>4650</v>
      </c>
      <c r="B240" s="49" t="s">
        <v>516</v>
      </c>
      <c r="C240" s="239">
        <v>0</v>
      </c>
    </row>
    <row r="241" spans="1:3" hidden="1" x14ac:dyDescent="0.25">
      <c r="A241" s="14">
        <v>4660</v>
      </c>
      <c r="B241" s="7" t="s">
        <v>517</v>
      </c>
      <c r="C241" s="10">
        <v>0</v>
      </c>
    </row>
    <row r="242" spans="1:3" hidden="1" x14ac:dyDescent="0.25">
      <c r="A242" s="14">
        <v>4690</v>
      </c>
      <c r="B242" s="7" t="s">
        <v>518</v>
      </c>
      <c r="C242" s="10">
        <v>0</v>
      </c>
    </row>
    <row r="243" spans="1:3" x14ac:dyDescent="0.25">
      <c r="A243" s="51">
        <v>4700</v>
      </c>
      <c r="B243" s="8" t="s">
        <v>519</v>
      </c>
      <c r="C243" s="16">
        <v>0</v>
      </c>
    </row>
    <row r="244" spans="1:3" x14ac:dyDescent="0.25">
      <c r="A244" s="14">
        <v>4710</v>
      </c>
      <c r="B244" s="7" t="s">
        <v>520</v>
      </c>
      <c r="C244" s="10">
        <v>0</v>
      </c>
    </row>
    <row r="245" spans="1:3" hidden="1" x14ac:dyDescent="0.25">
      <c r="A245" s="51">
        <v>4800</v>
      </c>
      <c r="B245" s="8" t="s">
        <v>521</v>
      </c>
      <c r="C245" s="16">
        <v>0</v>
      </c>
    </row>
    <row r="246" spans="1:3" hidden="1" x14ac:dyDescent="0.25">
      <c r="A246" s="14">
        <v>4810</v>
      </c>
      <c r="B246" s="7" t="s">
        <v>522</v>
      </c>
      <c r="C246" s="10">
        <v>0</v>
      </c>
    </row>
    <row r="247" spans="1:3" hidden="1" x14ac:dyDescent="0.25">
      <c r="A247" s="14">
        <v>4820</v>
      </c>
      <c r="B247" s="7" t="s">
        <v>523</v>
      </c>
      <c r="C247" s="10">
        <v>0</v>
      </c>
    </row>
    <row r="248" spans="1:3" x14ac:dyDescent="0.25">
      <c r="A248" s="14">
        <v>4830</v>
      </c>
      <c r="B248" s="7" t="s">
        <v>524</v>
      </c>
      <c r="C248" s="10">
        <v>0</v>
      </c>
    </row>
    <row r="249" spans="1:3" x14ac:dyDescent="0.25">
      <c r="A249" s="14">
        <v>4840</v>
      </c>
      <c r="B249" s="7" t="s">
        <v>525</v>
      </c>
      <c r="C249" s="10">
        <v>0</v>
      </c>
    </row>
    <row r="250" spans="1:3" x14ac:dyDescent="0.25">
      <c r="A250" s="14">
        <v>4850</v>
      </c>
      <c r="B250" s="7" t="s">
        <v>526</v>
      </c>
      <c r="C250" s="10">
        <v>0</v>
      </c>
    </row>
    <row r="251" spans="1:3" x14ac:dyDescent="0.25">
      <c r="A251" s="51">
        <v>4900</v>
      </c>
      <c r="B251" s="8" t="s">
        <v>527</v>
      </c>
      <c r="C251" s="16">
        <v>0</v>
      </c>
    </row>
    <row r="252" spans="1:3" x14ac:dyDescent="0.25">
      <c r="A252" s="14">
        <v>4910</v>
      </c>
      <c r="B252" s="7" t="s">
        <v>528</v>
      </c>
      <c r="C252" s="10">
        <v>0</v>
      </c>
    </row>
    <row r="253" spans="1:3" x14ac:dyDescent="0.25">
      <c r="A253" s="14">
        <v>4920</v>
      </c>
      <c r="B253" s="7" t="s">
        <v>529</v>
      </c>
      <c r="C253" s="10">
        <v>0</v>
      </c>
    </row>
    <row r="254" spans="1:3" x14ac:dyDescent="0.25">
      <c r="A254" s="14">
        <v>4930</v>
      </c>
      <c r="B254" s="7" t="s">
        <v>530</v>
      </c>
      <c r="C254" s="10">
        <v>0</v>
      </c>
    </row>
    <row r="255" spans="1:3" x14ac:dyDescent="0.25">
      <c r="A255" s="51">
        <v>5000</v>
      </c>
      <c r="B255" s="8" t="s">
        <v>178</v>
      </c>
      <c r="C255" s="16">
        <f>C256+C263+C268+C271+C280+C304</f>
        <v>4372071.0999999996</v>
      </c>
    </row>
    <row r="256" spans="1:3" x14ac:dyDescent="0.25">
      <c r="A256" s="51">
        <v>5100</v>
      </c>
      <c r="B256" s="8" t="s">
        <v>531</v>
      </c>
      <c r="C256" s="16">
        <f>SUM(C257:C262)</f>
        <v>395526.58</v>
      </c>
    </row>
    <row r="257" spans="1:3" x14ac:dyDescent="0.25">
      <c r="A257" s="14">
        <v>5110</v>
      </c>
      <c r="B257" s="7" t="s">
        <v>532</v>
      </c>
      <c r="C257" s="10">
        <v>16302</v>
      </c>
    </row>
    <row r="258" spans="1:3" x14ac:dyDescent="0.25">
      <c r="A258" s="14">
        <v>5120</v>
      </c>
      <c r="B258" s="7" t="s">
        <v>533</v>
      </c>
      <c r="C258" s="20">
        <v>0</v>
      </c>
    </row>
    <row r="259" spans="1:3" x14ac:dyDescent="0.25">
      <c r="A259" s="14">
        <v>5130</v>
      </c>
      <c r="B259" s="7" t="s">
        <v>534</v>
      </c>
      <c r="C259" s="10">
        <v>0</v>
      </c>
    </row>
    <row r="260" spans="1:3" x14ac:dyDescent="0.25">
      <c r="A260" s="14">
        <v>5140</v>
      </c>
      <c r="B260" s="7" t="s">
        <v>535</v>
      </c>
      <c r="C260" s="20">
        <v>0</v>
      </c>
    </row>
    <row r="261" spans="1:3" x14ac:dyDescent="0.25">
      <c r="A261" s="14">
        <v>5150</v>
      </c>
      <c r="B261" s="7" t="s">
        <v>536</v>
      </c>
      <c r="C261" s="10">
        <v>379224.58</v>
      </c>
    </row>
    <row r="262" spans="1:3" x14ac:dyDescent="0.25">
      <c r="A262" s="14">
        <v>5190</v>
      </c>
      <c r="B262" s="7" t="s">
        <v>537</v>
      </c>
      <c r="C262" s="10">
        <v>0</v>
      </c>
    </row>
    <row r="263" spans="1:3" x14ac:dyDescent="0.25">
      <c r="A263" s="51">
        <v>5200</v>
      </c>
      <c r="B263" s="8" t="s">
        <v>538</v>
      </c>
      <c r="C263" s="16">
        <f>SUM(C264:C267)</f>
        <v>35000</v>
      </c>
    </row>
    <row r="264" spans="1:3" x14ac:dyDescent="0.25">
      <c r="A264" s="14">
        <v>5210</v>
      </c>
      <c r="B264" s="7" t="s">
        <v>539</v>
      </c>
      <c r="C264" s="20">
        <v>0</v>
      </c>
    </row>
    <row r="265" spans="1:3" x14ac:dyDescent="0.25">
      <c r="A265" s="14">
        <v>5220</v>
      </c>
      <c r="B265" s="7" t="s">
        <v>540</v>
      </c>
      <c r="C265" s="20">
        <v>0</v>
      </c>
    </row>
    <row r="266" spans="1:3" x14ac:dyDescent="0.25">
      <c r="A266" s="14">
        <v>5230</v>
      </c>
      <c r="B266" s="7" t="s">
        <v>541</v>
      </c>
      <c r="C266" s="20">
        <v>35000</v>
      </c>
    </row>
    <row r="267" spans="1:3" x14ac:dyDescent="0.25">
      <c r="A267" s="14">
        <v>5290</v>
      </c>
      <c r="B267" s="7" t="s">
        <v>542</v>
      </c>
      <c r="C267" s="20">
        <v>0</v>
      </c>
    </row>
    <row r="268" spans="1:3" x14ac:dyDescent="0.25">
      <c r="A268" s="51">
        <v>5300</v>
      </c>
      <c r="B268" s="8" t="s">
        <v>543</v>
      </c>
      <c r="C268" s="208">
        <f>SUM(C269:C270)</f>
        <v>60000</v>
      </c>
    </row>
    <row r="269" spans="1:3" x14ac:dyDescent="0.25">
      <c r="A269" s="14">
        <v>5310</v>
      </c>
      <c r="B269" s="7" t="s">
        <v>544</v>
      </c>
      <c r="C269" s="20">
        <v>60000</v>
      </c>
    </row>
    <row r="270" spans="1:3" x14ac:dyDescent="0.25">
      <c r="A270" s="14">
        <v>5320</v>
      </c>
      <c r="B270" s="7" t="s">
        <v>545</v>
      </c>
      <c r="C270" s="20">
        <v>0</v>
      </c>
    </row>
    <row r="271" spans="1:3" x14ac:dyDescent="0.25">
      <c r="A271" s="51">
        <v>5400</v>
      </c>
      <c r="B271" s="8" t="s">
        <v>546</v>
      </c>
      <c r="C271" s="16">
        <f>SUM(C272:C277)</f>
        <v>1499360</v>
      </c>
    </row>
    <row r="272" spans="1:3" x14ac:dyDescent="0.25">
      <c r="A272" s="14">
        <v>5410</v>
      </c>
      <c r="B272" s="7" t="s">
        <v>547</v>
      </c>
      <c r="C272" s="10">
        <v>1216400</v>
      </c>
    </row>
    <row r="273" spans="1:3" x14ac:dyDescent="0.25">
      <c r="A273" s="14">
        <v>5420</v>
      </c>
      <c r="B273" s="7" t="s">
        <v>548</v>
      </c>
      <c r="C273" s="10">
        <v>162240</v>
      </c>
    </row>
    <row r="274" spans="1:3" x14ac:dyDescent="0.25">
      <c r="A274" s="14">
        <v>5430</v>
      </c>
      <c r="B274" s="7" t="s">
        <v>549</v>
      </c>
      <c r="C274" s="20">
        <v>0</v>
      </c>
    </row>
    <row r="275" spans="1:3" x14ac:dyDescent="0.25">
      <c r="A275" s="14">
        <v>5440</v>
      </c>
      <c r="B275" s="7" t="s">
        <v>550</v>
      </c>
      <c r="C275" s="20">
        <v>0</v>
      </c>
    </row>
    <row r="276" spans="1:3" x14ac:dyDescent="0.25">
      <c r="A276" s="14">
        <v>5450</v>
      </c>
      <c r="B276" s="7" t="s">
        <v>551</v>
      </c>
      <c r="C276" s="20">
        <v>0</v>
      </c>
    </row>
    <row r="277" spans="1:3" x14ac:dyDescent="0.25">
      <c r="A277" s="14">
        <v>5490</v>
      </c>
      <c r="B277" s="7" t="s">
        <v>552</v>
      </c>
      <c r="C277" s="20">
        <v>120720</v>
      </c>
    </row>
    <row r="278" spans="1:3" x14ac:dyDescent="0.25">
      <c r="A278" s="51">
        <v>5500</v>
      </c>
      <c r="B278" s="8" t="s">
        <v>553</v>
      </c>
      <c r="C278" s="20">
        <v>0</v>
      </c>
    </row>
    <row r="279" spans="1:3" x14ac:dyDescent="0.25">
      <c r="A279" s="14">
        <v>5510</v>
      </c>
      <c r="B279" s="7" t="s">
        <v>231</v>
      </c>
      <c r="C279" s="20">
        <v>0</v>
      </c>
    </row>
    <row r="280" spans="1:3" x14ac:dyDescent="0.25">
      <c r="A280" s="51">
        <v>5600</v>
      </c>
      <c r="B280" s="8" t="s">
        <v>554</v>
      </c>
      <c r="C280" s="16">
        <f>SUM(C281:C288)</f>
        <v>2309384.52</v>
      </c>
    </row>
    <row r="281" spans="1:3" x14ac:dyDescent="0.25">
      <c r="A281" s="14">
        <v>5610</v>
      </c>
      <c r="B281" s="7" t="s">
        <v>555</v>
      </c>
      <c r="C281" s="20">
        <v>0</v>
      </c>
    </row>
    <row r="282" spans="1:3" x14ac:dyDescent="0.25">
      <c r="A282" s="14">
        <v>5620</v>
      </c>
      <c r="B282" s="7" t="s">
        <v>556</v>
      </c>
      <c r="C282" s="10">
        <v>2285584.52</v>
      </c>
    </row>
    <row r="283" spans="1:3" x14ac:dyDescent="0.25">
      <c r="A283" s="14">
        <v>5630</v>
      </c>
      <c r="B283" s="7" t="s">
        <v>557</v>
      </c>
      <c r="C283" s="20">
        <v>0</v>
      </c>
    </row>
    <row r="284" spans="1:3" x14ac:dyDescent="0.25">
      <c r="A284" s="14">
        <v>5640</v>
      </c>
      <c r="B284" s="7" t="s">
        <v>558</v>
      </c>
      <c r="C284" s="20">
        <v>0</v>
      </c>
    </row>
    <row r="285" spans="1:3" x14ac:dyDescent="0.25">
      <c r="A285" s="14">
        <v>5650</v>
      </c>
      <c r="B285" s="7" t="s">
        <v>559</v>
      </c>
      <c r="C285" s="10">
        <v>20800</v>
      </c>
    </row>
    <row r="286" spans="1:3" x14ac:dyDescent="0.25">
      <c r="A286" s="14">
        <v>5660</v>
      </c>
      <c r="B286" s="7" t="s">
        <v>560</v>
      </c>
      <c r="C286" s="20">
        <v>0</v>
      </c>
    </row>
    <row r="287" spans="1:3" x14ac:dyDescent="0.25">
      <c r="A287" s="14">
        <v>5670</v>
      </c>
      <c r="B287" s="7" t="s">
        <v>561</v>
      </c>
      <c r="C287" s="20">
        <v>0</v>
      </c>
    </row>
    <row r="288" spans="1:3" x14ac:dyDescent="0.25">
      <c r="A288" s="14">
        <v>5690</v>
      </c>
      <c r="B288" s="7" t="s">
        <v>562</v>
      </c>
      <c r="C288" s="10">
        <v>3000</v>
      </c>
    </row>
    <row r="289" spans="1:3" x14ac:dyDescent="0.25">
      <c r="A289" s="51">
        <v>5700</v>
      </c>
      <c r="B289" s="8" t="s">
        <v>233</v>
      </c>
      <c r="C289" s="20"/>
    </row>
    <row r="290" spans="1:3" x14ac:dyDescent="0.25">
      <c r="A290" s="14">
        <v>5710</v>
      </c>
      <c r="B290" s="7" t="s">
        <v>563</v>
      </c>
      <c r="C290" s="20">
        <v>0</v>
      </c>
    </row>
    <row r="291" spans="1:3" x14ac:dyDescent="0.25">
      <c r="A291" s="14">
        <v>5720</v>
      </c>
      <c r="B291" s="7" t="s">
        <v>564</v>
      </c>
      <c r="C291" s="20">
        <v>0</v>
      </c>
    </row>
    <row r="292" spans="1:3" x14ac:dyDescent="0.25">
      <c r="A292" s="14">
        <v>5730</v>
      </c>
      <c r="B292" s="7" t="s">
        <v>565</v>
      </c>
      <c r="C292" s="20">
        <v>0</v>
      </c>
    </row>
    <row r="293" spans="1:3" x14ac:dyDescent="0.25">
      <c r="A293" s="14">
        <v>5740</v>
      </c>
      <c r="B293" s="7" t="s">
        <v>566</v>
      </c>
      <c r="C293" s="20">
        <v>0</v>
      </c>
    </row>
    <row r="294" spans="1:3" x14ac:dyDescent="0.25">
      <c r="A294" s="14">
        <v>5750</v>
      </c>
      <c r="B294" s="7" t="s">
        <v>567</v>
      </c>
      <c r="C294" s="20">
        <v>0</v>
      </c>
    </row>
    <row r="295" spans="1:3" x14ac:dyDescent="0.25">
      <c r="A295" s="14">
        <v>5760</v>
      </c>
      <c r="B295" s="7" t="s">
        <v>568</v>
      </c>
      <c r="C295" s="20">
        <v>0</v>
      </c>
    </row>
    <row r="296" spans="1:3" x14ac:dyDescent="0.25">
      <c r="A296" s="14">
        <v>5770</v>
      </c>
      <c r="B296" s="7" t="s">
        <v>569</v>
      </c>
      <c r="C296" s="20">
        <v>0</v>
      </c>
    </row>
    <row r="297" spans="1:3" x14ac:dyDescent="0.25">
      <c r="A297" s="14">
        <v>5780</v>
      </c>
      <c r="B297" s="7" t="s">
        <v>570</v>
      </c>
      <c r="C297" s="20">
        <v>0</v>
      </c>
    </row>
    <row r="298" spans="1:3" x14ac:dyDescent="0.25">
      <c r="A298" s="14">
        <v>5790</v>
      </c>
      <c r="B298" s="7" t="s">
        <v>571</v>
      </c>
      <c r="C298" s="20">
        <v>0</v>
      </c>
    </row>
    <row r="299" spans="1:3" x14ac:dyDescent="0.25">
      <c r="A299" s="51">
        <v>5800</v>
      </c>
      <c r="B299" s="8" t="s">
        <v>572</v>
      </c>
      <c r="C299" s="20">
        <v>0</v>
      </c>
    </row>
    <row r="300" spans="1:3" x14ac:dyDescent="0.25">
      <c r="A300" s="14">
        <v>5810</v>
      </c>
      <c r="B300" s="7" t="s">
        <v>573</v>
      </c>
      <c r="C300" s="20">
        <v>0</v>
      </c>
    </row>
    <row r="301" spans="1:3" x14ac:dyDescent="0.25">
      <c r="A301" s="14">
        <v>5820</v>
      </c>
      <c r="B301" s="7" t="s">
        <v>574</v>
      </c>
      <c r="C301" s="20">
        <v>0</v>
      </c>
    </row>
    <row r="302" spans="1:3" x14ac:dyDescent="0.25">
      <c r="A302" s="14">
        <v>5830</v>
      </c>
      <c r="B302" s="7" t="s">
        <v>575</v>
      </c>
      <c r="C302" s="20">
        <v>0</v>
      </c>
    </row>
    <row r="303" spans="1:3" x14ac:dyDescent="0.25">
      <c r="A303" s="14">
        <v>5890</v>
      </c>
      <c r="B303" s="7" t="s">
        <v>576</v>
      </c>
      <c r="C303" s="20">
        <v>0</v>
      </c>
    </row>
    <row r="304" spans="1:3" x14ac:dyDescent="0.25">
      <c r="A304" s="51">
        <v>5900</v>
      </c>
      <c r="B304" s="8" t="s">
        <v>577</v>
      </c>
      <c r="C304" s="16">
        <f>SUM(C305:C313)</f>
        <v>72800</v>
      </c>
    </row>
    <row r="305" spans="1:3" x14ac:dyDescent="0.25">
      <c r="A305" s="14">
        <v>5910</v>
      </c>
      <c r="B305" s="7" t="s">
        <v>578</v>
      </c>
      <c r="C305" s="10">
        <v>72800</v>
      </c>
    </row>
    <row r="306" spans="1:3" x14ac:dyDescent="0.25">
      <c r="A306" s="14">
        <v>5920</v>
      </c>
      <c r="B306" s="7" t="s">
        <v>579</v>
      </c>
      <c r="C306" s="20">
        <v>0</v>
      </c>
    </row>
    <row r="307" spans="1:3" x14ac:dyDescent="0.25">
      <c r="A307" s="14">
        <v>5930</v>
      </c>
      <c r="B307" s="7" t="s">
        <v>580</v>
      </c>
      <c r="C307" s="20">
        <v>0</v>
      </c>
    </row>
    <row r="308" spans="1:3" x14ac:dyDescent="0.25">
      <c r="A308" s="14">
        <v>5940</v>
      </c>
      <c r="B308" s="7" t="s">
        <v>53</v>
      </c>
      <c r="C308" s="20">
        <v>0</v>
      </c>
    </row>
    <row r="309" spans="1:3" x14ac:dyDescent="0.25">
      <c r="A309" s="14">
        <v>5950</v>
      </c>
      <c r="B309" s="7" t="s">
        <v>581</v>
      </c>
      <c r="C309" s="20">
        <v>0</v>
      </c>
    </row>
    <row r="310" spans="1:3" x14ac:dyDescent="0.25">
      <c r="A310" s="14">
        <v>5960</v>
      </c>
      <c r="B310" s="7" t="s">
        <v>582</v>
      </c>
      <c r="C310" s="20">
        <v>0</v>
      </c>
    </row>
    <row r="311" spans="1:3" x14ac:dyDescent="0.25">
      <c r="A311" s="14">
        <v>5970</v>
      </c>
      <c r="B311" s="7" t="s">
        <v>583</v>
      </c>
      <c r="C311" s="10"/>
    </row>
    <row r="312" spans="1:3" x14ac:dyDescent="0.25">
      <c r="A312" s="14">
        <v>5980</v>
      </c>
      <c r="B312" s="7" t="s">
        <v>584</v>
      </c>
      <c r="C312" s="20">
        <v>0</v>
      </c>
    </row>
    <row r="313" spans="1:3" x14ac:dyDescent="0.25">
      <c r="A313" s="14">
        <v>5990</v>
      </c>
      <c r="B313" s="7" t="s">
        <v>585</v>
      </c>
      <c r="C313" s="20">
        <v>0</v>
      </c>
    </row>
    <row r="314" spans="1:3" x14ac:dyDescent="0.25">
      <c r="A314" s="51">
        <v>6000</v>
      </c>
      <c r="B314" s="8" t="s">
        <v>236</v>
      </c>
      <c r="C314" s="16">
        <f>C333+C324+C315</f>
        <v>3686809.58</v>
      </c>
    </row>
    <row r="315" spans="1:3" x14ac:dyDescent="0.25">
      <c r="A315" s="51">
        <v>6100</v>
      </c>
      <c r="B315" s="8" t="s">
        <v>586</v>
      </c>
      <c r="C315" s="208">
        <f>SUM(C316:C323)</f>
        <v>3686809.58</v>
      </c>
    </row>
    <row r="316" spans="1:3" x14ac:dyDescent="0.25">
      <c r="A316" s="14">
        <v>6110</v>
      </c>
      <c r="B316" s="7" t="s">
        <v>587</v>
      </c>
      <c r="C316" s="20">
        <v>0</v>
      </c>
    </row>
    <row r="317" spans="1:3" x14ac:dyDescent="0.25">
      <c r="A317" s="14">
        <v>6120</v>
      </c>
      <c r="B317" s="7" t="s">
        <v>588</v>
      </c>
      <c r="C317" s="20">
        <v>0</v>
      </c>
    </row>
    <row r="318" spans="1:3" x14ac:dyDescent="0.25">
      <c r="A318" s="14">
        <v>6130</v>
      </c>
      <c r="B318" s="49" t="s">
        <v>589</v>
      </c>
      <c r="C318" s="20">
        <v>3686809.58</v>
      </c>
    </row>
    <row r="319" spans="1:3" x14ac:dyDescent="0.25">
      <c r="A319" s="14">
        <v>6140</v>
      </c>
      <c r="B319" s="7" t="s">
        <v>590</v>
      </c>
      <c r="C319" s="20">
        <v>0</v>
      </c>
    </row>
    <row r="320" spans="1:3" x14ac:dyDescent="0.25">
      <c r="A320" s="14">
        <v>6150</v>
      </c>
      <c r="B320" s="7" t="s">
        <v>591</v>
      </c>
      <c r="C320" s="20">
        <v>0</v>
      </c>
    </row>
    <row r="321" spans="1:3" x14ac:dyDescent="0.25">
      <c r="A321" s="14">
        <v>6160</v>
      </c>
      <c r="B321" s="7" t="s">
        <v>592</v>
      </c>
      <c r="C321" s="20">
        <v>0</v>
      </c>
    </row>
    <row r="322" spans="1:3" x14ac:dyDescent="0.25">
      <c r="A322" s="14">
        <v>6170</v>
      </c>
      <c r="B322" s="7" t="s">
        <v>593</v>
      </c>
      <c r="C322" s="20">
        <v>0</v>
      </c>
    </row>
    <row r="323" spans="1:3" x14ac:dyDescent="0.25">
      <c r="A323" s="14">
        <v>6190</v>
      </c>
      <c r="B323" s="7" t="s">
        <v>594</v>
      </c>
      <c r="C323" s="20">
        <v>0</v>
      </c>
    </row>
    <row r="324" spans="1:3" x14ac:dyDescent="0.25">
      <c r="A324" s="51">
        <v>6200</v>
      </c>
      <c r="B324" s="8" t="s">
        <v>595</v>
      </c>
      <c r="C324" s="20">
        <v>0</v>
      </c>
    </row>
    <row r="325" spans="1:3" x14ac:dyDescent="0.25">
      <c r="A325" s="14">
        <v>6210</v>
      </c>
      <c r="B325" s="7" t="s">
        <v>587</v>
      </c>
      <c r="C325" s="20">
        <v>0</v>
      </c>
    </row>
    <row r="326" spans="1:3" x14ac:dyDescent="0.25">
      <c r="A326" s="14">
        <v>6220</v>
      </c>
      <c r="B326" s="7" t="s">
        <v>588</v>
      </c>
      <c r="C326" s="20">
        <v>0</v>
      </c>
    </row>
    <row r="327" spans="1:3" x14ac:dyDescent="0.25">
      <c r="A327" s="14">
        <v>6230</v>
      </c>
      <c r="B327" s="49" t="s">
        <v>589</v>
      </c>
      <c r="C327" s="20">
        <v>0</v>
      </c>
    </row>
    <row r="328" spans="1:3" x14ac:dyDescent="0.25">
      <c r="A328" s="14">
        <v>6240</v>
      </c>
      <c r="B328" s="7" t="s">
        <v>590</v>
      </c>
      <c r="C328" s="20">
        <v>0</v>
      </c>
    </row>
    <row r="329" spans="1:3" x14ac:dyDescent="0.25">
      <c r="A329" s="14">
        <v>6250</v>
      </c>
      <c r="B329" s="7" t="s">
        <v>596</v>
      </c>
      <c r="C329" s="20">
        <v>0</v>
      </c>
    </row>
    <row r="330" spans="1:3" x14ac:dyDescent="0.25">
      <c r="A330" s="14">
        <v>6260</v>
      </c>
      <c r="B330" s="7" t="s">
        <v>597</v>
      </c>
      <c r="C330" s="20">
        <v>0</v>
      </c>
    </row>
    <row r="331" spans="1:3" x14ac:dyDescent="0.25">
      <c r="A331" s="14">
        <v>6270</v>
      </c>
      <c r="B331" s="7" t="s">
        <v>593</v>
      </c>
      <c r="C331" s="20">
        <v>0</v>
      </c>
    </row>
    <row r="332" spans="1:3" x14ac:dyDescent="0.25">
      <c r="A332" s="14">
        <v>6290</v>
      </c>
      <c r="B332" s="7" t="s">
        <v>594</v>
      </c>
      <c r="C332" s="20">
        <v>0</v>
      </c>
    </row>
    <row r="333" spans="1:3" x14ac:dyDescent="0.25">
      <c r="A333" s="51">
        <v>6300</v>
      </c>
      <c r="B333" s="8" t="s">
        <v>598</v>
      </c>
      <c r="C333" s="16">
        <f>SUM(C334:C335)</f>
        <v>0</v>
      </c>
    </row>
    <row r="334" spans="1:3" ht="30" x14ac:dyDescent="0.25">
      <c r="A334" s="14">
        <v>6310</v>
      </c>
      <c r="B334" s="49" t="s">
        <v>599</v>
      </c>
      <c r="C334" s="239"/>
    </row>
    <row r="335" spans="1:3" x14ac:dyDescent="0.25">
      <c r="A335" s="14">
        <v>6320</v>
      </c>
      <c r="B335" s="49" t="s">
        <v>600</v>
      </c>
      <c r="C335" s="20">
        <v>0</v>
      </c>
    </row>
    <row r="336" spans="1:3" x14ac:dyDescent="0.25">
      <c r="A336" s="51">
        <v>7000</v>
      </c>
      <c r="B336" s="8" t="s">
        <v>240</v>
      </c>
      <c r="C336" s="20">
        <v>0</v>
      </c>
    </row>
    <row r="337" spans="1:3" x14ac:dyDescent="0.25">
      <c r="A337" s="51">
        <v>7100</v>
      </c>
      <c r="B337" s="8" t="s">
        <v>601</v>
      </c>
      <c r="C337" s="20">
        <v>0</v>
      </c>
    </row>
    <row r="338" spans="1:3" ht="30" x14ac:dyDescent="0.25">
      <c r="A338" s="14">
        <v>7110</v>
      </c>
      <c r="B338" s="49" t="s">
        <v>602</v>
      </c>
      <c r="C338" s="20">
        <v>0</v>
      </c>
    </row>
    <row r="339" spans="1:3" x14ac:dyDescent="0.25">
      <c r="A339" s="14">
        <v>7120</v>
      </c>
      <c r="B339" s="49" t="s">
        <v>603</v>
      </c>
      <c r="C339" s="20">
        <v>0</v>
      </c>
    </row>
    <row r="340" spans="1:3" x14ac:dyDescent="0.25">
      <c r="A340" s="51">
        <v>7200</v>
      </c>
      <c r="B340" s="8" t="s">
        <v>604</v>
      </c>
      <c r="C340" s="20">
        <v>0</v>
      </c>
    </row>
    <row r="341" spans="1:3" ht="30" x14ac:dyDescent="0.25">
      <c r="A341" s="14">
        <v>7210</v>
      </c>
      <c r="B341" s="49" t="s">
        <v>605</v>
      </c>
      <c r="C341" s="20">
        <v>0</v>
      </c>
    </row>
    <row r="342" spans="1:3" ht="30" x14ac:dyDescent="0.25">
      <c r="A342" s="14">
        <v>7220</v>
      </c>
      <c r="B342" s="49" t="s">
        <v>606</v>
      </c>
      <c r="C342" s="20">
        <v>0</v>
      </c>
    </row>
    <row r="343" spans="1:3" ht="30" x14ac:dyDescent="0.25">
      <c r="A343" s="14">
        <v>7230</v>
      </c>
      <c r="B343" s="49" t="s">
        <v>607</v>
      </c>
      <c r="C343" s="20">
        <v>0</v>
      </c>
    </row>
    <row r="344" spans="1:3" x14ac:dyDescent="0.25">
      <c r="A344" s="14">
        <v>7240</v>
      </c>
      <c r="B344" s="49" t="s">
        <v>608</v>
      </c>
      <c r="C344" s="20">
        <v>0</v>
      </c>
    </row>
    <row r="345" spans="1:3" x14ac:dyDescent="0.25">
      <c r="A345" s="14">
        <v>7250</v>
      </c>
      <c r="B345" s="49" t="s">
        <v>609</v>
      </c>
      <c r="C345" s="20">
        <v>0</v>
      </c>
    </row>
    <row r="346" spans="1:3" x14ac:dyDescent="0.25">
      <c r="A346" s="14">
        <v>7260</v>
      </c>
      <c r="B346" s="49" t="s">
        <v>610</v>
      </c>
      <c r="C346" s="20">
        <v>0</v>
      </c>
    </row>
    <row r="347" spans="1:3" x14ac:dyDescent="0.25">
      <c r="A347" s="14">
        <v>7270</v>
      </c>
      <c r="B347" s="49" t="s">
        <v>611</v>
      </c>
      <c r="C347" s="20">
        <v>0</v>
      </c>
    </row>
    <row r="348" spans="1:3" x14ac:dyDescent="0.25">
      <c r="A348" s="14">
        <v>7280</v>
      </c>
      <c r="B348" s="49" t="s">
        <v>612</v>
      </c>
      <c r="C348" s="20">
        <v>0</v>
      </c>
    </row>
    <row r="349" spans="1:3" x14ac:dyDescent="0.25">
      <c r="A349" s="14">
        <v>7290</v>
      </c>
      <c r="B349" s="49" t="s">
        <v>613</v>
      </c>
      <c r="C349" s="20">
        <v>0</v>
      </c>
    </row>
    <row r="350" spans="1:3" x14ac:dyDescent="0.25">
      <c r="A350" s="51">
        <v>7300</v>
      </c>
      <c r="B350" s="8" t="s">
        <v>614</v>
      </c>
      <c r="C350" s="20">
        <v>0</v>
      </c>
    </row>
    <row r="351" spans="1:3" x14ac:dyDescent="0.25">
      <c r="A351" s="14">
        <v>7310</v>
      </c>
      <c r="B351" s="7" t="s">
        <v>615</v>
      </c>
      <c r="C351" s="20">
        <v>0</v>
      </c>
    </row>
    <row r="352" spans="1:3" x14ac:dyDescent="0.25">
      <c r="A352" s="14">
        <v>7320</v>
      </c>
      <c r="B352" s="7" t="s">
        <v>616</v>
      </c>
      <c r="C352" s="20">
        <v>0</v>
      </c>
    </row>
    <row r="353" spans="1:3" x14ac:dyDescent="0.25">
      <c r="A353" s="14">
        <v>7330</v>
      </c>
      <c r="B353" s="7" t="s">
        <v>617</v>
      </c>
      <c r="C353" s="20">
        <v>0</v>
      </c>
    </row>
    <row r="354" spans="1:3" x14ac:dyDescent="0.25">
      <c r="A354" s="14">
        <v>7340</v>
      </c>
      <c r="B354" s="7" t="s">
        <v>618</v>
      </c>
      <c r="C354" s="20">
        <v>0</v>
      </c>
    </row>
    <row r="355" spans="1:3" x14ac:dyDescent="0.25">
      <c r="A355" s="14">
        <v>7350</v>
      </c>
      <c r="B355" s="7" t="s">
        <v>619</v>
      </c>
      <c r="C355" s="20">
        <v>0</v>
      </c>
    </row>
    <row r="356" spans="1:3" x14ac:dyDescent="0.25">
      <c r="A356" s="14">
        <v>7390</v>
      </c>
      <c r="B356" s="7" t="s">
        <v>620</v>
      </c>
      <c r="C356" s="20">
        <v>0</v>
      </c>
    </row>
    <row r="357" spans="1:3" x14ac:dyDescent="0.25">
      <c r="A357" s="51">
        <v>7400</v>
      </c>
      <c r="B357" s="8" t="s">
        <v>621</v>
      </c>
      <c r="C357" s="20">
        <v>0</v>
      </c>
    </row>
    <row r="358" spans="1:3" ht="30" x14ac:dyDescent="0.25">
      <c r="A358" s="14">
        <v>7410</v>
      </c>
      <c r="B358" s="49" t="s">
        <v>622</v>
      </c>
      <c r="C358" s="20">
        <v>0</v>
      </c>
    </row>
    <row r="359" spans="1:3" x14ac:dyDescent="0.25">
      <c r="A359" s="14">
        <v>7420</v>
      </c>
      <c r="B359" s="49" t="s">
        <v>623</v>
      </c>
      <c r="C359" s="20">
        <v>0</v>
      </c>
    </row>
    <row r="360" spans="1:3" x14ac:dyDescent="0.25">
      <c r="A360" s="14">
        <v>7430</v>
      </c>
      <c r="B360" s="49" t="s">
        <v>624</v>
      </c>
      <c r="C360" s="20">
        <v>0</v>
      </c>
    </row>
    <row r="361" spans="1:3" x14ac:dyDescent="0.25">
      <c r="A361" s="14">
        <v>7440</v>
      </c>
      <c r="B361" s="49" t="s">
        <v>625</v>
      </c>
      <c r="C361" s="20">
        <v>0</v>
      </c>
    </row>
    <row r="362" spans="1:3" ht="17.25" customHeight="1" x14ac:dyDescent="0.25">
      <c r="A362" s="14">
        <v>7450</v>
      </c>
      <c r="B362" s="49" t="s">
        <v>626</v>
      </c>
      <c r="C362" s="20">
        <v>0</v>
      </c>
    </row>
    <row r="363" spans="1:3" ht="16.5" customHeight="1" x14ac:dyDescent="0.25">
      <c r="A363" s="14">
        <v>7460</v>
      </c>
      <c r="B363" s="49" t="s">
        <v>627</v>
      </c>
      <c r="C363" s="20">
        <v>0</v>
      </c>
    </row>
    <row r="364" spans="1:3" x14ac:dyDescent="0.25">
      <c r="A364" s="14">
        <v>7470</v>
      </c>
      <c r="B364" s="7" t="s">
        <v>628</v>
      </c>
      <c r="C364" s="20">
        <v>0</v>
      </c>
    </row>
    <row r="365" spans="1:3" x14ac:dyDescent="0.25">
      <c r="A365" s="14">
        <v>7480</v>
      </c>
      <c r="B365" s="7" t="s">
        <v>629</v>
      </c>
      <c r="C365" s="20">
        <v>0</v>
      </c>
    </row>
    <row r="366" spans="1:3" x14ac:dyDescent="0.25">
      <c r="A366" s="14">
        <v>7490</v>
      </c>
      <c r="B366" s="7" t="s">
        <v>630</v>
      </c>
      <c r="C366" s="20">
        <v>0</v>
      </c>
    </row>
    <row r="367" spans="1:3" x14ac:dyDescent="0.25">
      <c r="A367" s="51">
        <v>7500</v>
      </c>
      <c r="B367" s="8" t="s">
        <v>631</v>
      </c>
      <c r="C367" s="20">
        <v>0</v>
      </c>
    </row>
    <row r="368" spans="1:3" x14ac:dyDescent="0.25">
      <c r="A368" s="14">
        <v>7510</v>
      </c>
      <c r="B368" s="7" t="s">
        <v>632</v>
      </c>
      <c r="C368" s="20">
        <v>0</v>
      </c>
    </row>
    <row r="369" spans="1:3" x14ac:dyDescent="0.25">
      <c r="A369" s="14">
        <v>7520</v>
      </c>
      <c r="B369" s="7" t="s">
        <v>633</v>
      </c>
      <c r="C369" s="20">
        <v>0</v>
      </c>
    </row>
    <row r="370" spans="1:3" x14ac:dyDescent="0.25">
      <c r="A370" s="14">
        <v>7530</v>
      </c>
      <c r="B370" s="7" t="s">
        <v>634</v>
      </c>
      <c r="C370" s="20">
        <v>0</v>
      </c>
    </row>
    <row r="371" spans="1:3" x14ac:dyDescent="0.25">
      <c r="A371" s="14">
        <v>7540</v>
      </c>
      <c r="B371" s="7" t="s">
        <v>635</v>
      </c>
      <c r="C371" s="20">
        <v>0</v>
      </c>
    </row>
    <row r="372" spans="1:3" x14ac:dyDescent="0.25">
      <c r="A372" s="14">
        <v>7550</v>
      </c>
      <c r="B372" s="7" t="s">
        <v>636</v>
      </c>
      <c r="C372" s="20">
        <v>0</v>
      </c>
    </row>
    <row r="373" spans="1:3" x14ac:dyDescent="0.25">
      <c r="A373" s="14">
        <v>7560</v>
      </c>
      <c r="B373" s="7" t="s">
        <v>637</v>
      </c>
      <c r="C373" s="20">
        <v>0</v>
      </c>
    </row>
    <row r="374" spans="1:3" x14ac:dyDescent="0.25">
      <c r="A374" s="14">
        <v>7570</v>
      </c>
      <c r="B374" s="7" t="s">
        <v>638</v>
      </c>
      <c r="C374" s="20">
        <v>0</v>
      </c>
    </row>
    <row r="375" spans="1:3" x14ac:dyDescent="0.25">
      <c r="A375" s="14">
        <v>7580</v>
      </c>
      <c r="B375" s="7" t="s">
        <v>639</v>
      </c>
      <c r="C375" s="20">
        <v>0</v>
      </c>
    </row>
    <row r="376" spans="1:3" x14ac:dyDescent="0.25">
      <c r="A376" s="14">
        <v>7590</v>
      </c>
      <c r="B376" s="7" t="s">
        <v>640</v>
      </c>
      <c r="C376" s="20">
        <v>0</v>
      </c>
    </row>
    <row r="377" spans="1:3" x14ac:dyDescent="0.25">
      <c r="A377" s="51">
        <v>7600</v>
      </c>
      <c r="B377" s="8" t="s">
        <v>641</v>
      </c>
      <c r="C377" s="20">
        <v>0</v>
      </c>
    </row>
    <row r="378" spans="1:3" x14ac:dyDescent="0.25">
      <c r="A378" s="14">
        <v>7610</v>
      </c>
      <c r="B378" s="7" t="s">
        <v>642</v>
      </c>
      <c r="C378" s="20">
        <v>0</v>
      </c>
    </row>
    <row r="379" spans="1:3" x14ac:dyDescent="0.25">
      <c r="A379" s="14">
        <v>7620</v>
      </c>
      <c r="B379" s="7" t="s">
        <v>643</v>
      </c>
      <c r="C379" s="20">
        <v>0</v>
      </c>
    </row>
    <row r="380" spans="1:3" x14ac:dyDescent="0.25">
      <c r="A380" s="51">
        <v>7900</v>
      </c>
      <c r="B380" s="8" t="s">
        <v>644</v>
      </c>
      <c r="C380" s="20">
        <v>0</v>
      </c>
    </row>
    <row r="381" spans="1:3" x14ac:dyDescent="0.25">
      <c r="A381" s="14">
        <v>7910</v>
      </c>
      <c r="B381" s="7" t="s">
        <v>642</v>
      </c>
      <c r="C381" s="20">
        <v>0</v>
      </c>
    </row>
    <row r="382" spans="1:3" x14ac:dyDescent="0.25">
      <c r="A382" s="14">
        <v>7920</v>
      </c>
      <c r="B382" s="7" t="s">
        <v>643</v>
      </c>
      <c r="C382" s="20">
        <v>0</v>
      </c>
    </row>
    <row r="383" spans="1:3" x14ac:dyDescent="0.25">
      <c r="A383" s="14">
        <v>7990</v>
      </c>
      <c r="B383" s="7" t="s">
        <v>645</v>
      </c>
      <c r="C383" s="20">
        <v>0</v>
      </c>
    </row>
    <row r="384" spans="1:3" x14ac:dyDescent="0.25">
      <c r="A384" s="51">
        <v>8000</v>
      </c>
      <c r="B384" s="8" t="s">
        <v>248</v>
      </c>
      <c r="C384" s="20">
        <v>0</v>
      </c>
    </row>
    <row r="385" spans="1:3" x14ac:dyDescent="0.25">
      <c r="A385" s="51">
        <v>8100</v>
      </c>
      <c r="B385" s="8" t="s">
        <v>646</v>
      </c>
      <c r="C385" s="15">
        <v>0</v>
      </c>
    </row>
    <row r="386" spans="1:3" x14ac:dyDescent="0.25">
      <c r="A386" s="14">
        <v>8110</v>
      </c>
      <c r="B386" s="7" t="s">
        <v>647</v>
      </c>
      <c r="C386" s="15">
        <v>0</v>
      </c>
    </row>
    <row r="387" spans="1:3" x14ac:dyDescent="0.25">
      <c r="A387" s="14">
        <v>8120</v>
      </c>
      <c r="B387" s="7" t="s">
        <v>1066</v>
      </c>
      <c r="C387" s="15">
        <v>0</v>
      </c>
    </row>
    <row r="388" spans="1:3" x14ac:dyDescent="0.25">
      <c r="A388" s="14">
        <v>8130</v>
      </c>
      <c r="B388" s="7" t="s">
        <v>648</v>
      </c>
      <c r="C388" s="15">
        <v>0</v>
      </c>
    </row>
    <row r="389" spans="1:3" x14ac:dyDescent="0.25">
      <c r="A389" s="14">
        <v>8140</v>
      </c>
      <c r="B389" s="7" t="s">
        <v>649</v>
      </c>
      <c r="C389" s="15">
        <v>0</v>
      </c>
    </row>
    <row r="390" spans="1:3" x14ac:dyDescent="0.25">
      <c r="A390" s="14">
        <v>8150</v>
      </c>
      <c r="B390" s="7" t="s">
        <v>650</v>
      </c>
      <c r="C390" s="15">
        <v>0</v>
      </c>
    </row>
    <row r="391" spans="1:3" x14ac:dyDescent="0.25">
      <c r="A391" s="14">
        <v>8160</v>
      </c>
      <c r="B391" s="7" t="s">
        <v>651</v>
      </c>
      <c r="C391" s="15">
        <v>0</v>
      </c>
    </row>
    <row r="392" spans="1:3" x14ac:dyDescent="0.25">
      <c r="A392" s="51">
        <v>8300</v>
      </c>
      <c r="B392" s="8" t="s">
        <v>652</v>
      </c>
      <c r="C392" s="15">
        <v>0</v>
      </c>
    </row>
    <row r="393" spans="1:3" x14ac:dyDescent="0.25">
      <c r="A393" s="14">
        <v>8310</v>
      </c>
      <c r="B393" s="7" t="s">
        <v>653</v>
      </c>
      <c r="C393" s="15">
        <v>0</v>
      </c>
    </row>
    <row r="394" spans="1:3" x14ac:dyDescent="0.25">
      <c r="A394" s="14">
        <v>8320</v>
      </c>
      <c r="B394" s="7" t="s">
        <v>654</v>
      </c>
      <c r="C394" s="15">
        <v>0</v>
      </c>
    </row>
    <row r="395" spans="1:3" x14ac:dyDescent="0.25">
      <c r="A395" s="14">
        <v>8330</v>
      </c>
      <c r="B395" s="7" t="s">
        <v>655</v>
      </c>
      <c r="C395" s="15">
        <v>0</v>
      </c>
    </row>
    <row r="396" spans="1:3" x14ac:dyDescent="0.25">
      <c r="A396" s="14">
        <v>8340</v>
      </c>
      <c r="B396" s="7" t="s">
        <v>656</v>
      </c>
      <c r="C396" s="15">
        <v>0</v>
      </c>
    </row>
    <row r="397" spans="1:3" x14ac:dyDescent="0.25">
      <c r="A397" s="14">
        <v>8350</v>
      </c>
      <c r="B397" s="7" t="s">
        <v>657</v>
      </c>
      <c r="C397" s="15">
        <v>0</v>
      </c>
    </row>
    <row r="398" spans="1:3" x14ac:dyDescent="0.25">
      <c r="A398" s="51">
        <v>8500</v>
      </c>
      <c r="B398" s="8" t="s">
        <v>658</v>
      </c>
      <c r="C398" s="15">
        <v>0</v>
      </c>
    </row>
    <row r="399" spans="1:3" x14ac:dyDescent="0.25">
      <c r="A399" s="14">
        <v>8510</v>
      </c>
      <c r="B399" s="7" t="s">
        <v>659</v>
      </c>
      <c r="C399" s="15">
        <v>0</v>
      </c>
    </row>
    <row r="400" spans="1:3" x14ac:dyDescent="0.25">
      <c r="A400" s="14">
        <v>8520</v>
      </c>
      <c r="B400" s="7" t="s">
        <v>660</v>
      </c>
      <c r="C400" s="15">
        <v>0</v>
      </c>
    </row>
    <row r="401" spans="1:3" x14ac:dyDescent="0.25">
      <c r="A401" s="14">
        <v>8530</v>
      </c>
      <c r="B401" s="7" t="s">
        <v>661</v>
      </c>
      <c r="C401" s="15">
        <v>0</v>
      </c>
    </row>
    <row r="402" spans="1:3" x14ac:dyDescent="0.25">
      <c r="A402" s="51">
        <v>9000</v>
      </c>
      <c r="B402" s="8" t="s">
        <v>249</v>
      </c>
      <c r="C402" s="15">
        <v>0</v>
      </c>
    </row>
    <row r="403" spans="1:3" x14ac:dyDescent="0.25">
      <c r="A403" s="51">
        <v>9100</v>
      </c>
      <c r="B403" s="8" t="s">
        <v>662</v>
      </c>
      <c r="C403" s="15">
        <v>0</v>
      </c>
    </row>
    <row r="404" spans="1:3" x14ac:dyDescent="0.25">
      <c r="A404" s="14">
        <v>9110</v>
      </c>
      <c r="B404" s="7" t="s">
        <v>663</v>
      </c>
      <c r="C404" s="15">
        <v>0</v>
      </c>
    </row>
    <row r="405" spans="1:3" x14ac:dyDescent="0.25">
      <c r="A405" s="14">
        <v>9120</v>
      </c>
      <c r="B405" s="7" t="s">
        <v>664</v>
      </c>
      <c r="C405" s="15">
        <v>0</v>
      </c>
    </row>
    <row r="406" spans="1:3" x14ac:dyDescent="0.25">
      <c r="A406" s="14">
        <v>9130</v>
      </c>
      <c r="B406" s="7" t="s">
        <v>665</v>
      </c>
      <c r="C406" s="15">
        <v>0</v>
      </c>
    </row>
    <row r="407" spans="1:3" x14ac:dyDescent="0.25">
      <c r="A407" s="14">
        <v>9140</v>
      </c>
      <c r="B407" s="7" t="s">
        <v>666</v>
      </c>
      <c r="C407" s="15">
        <v>0</v>
      </c>
    </row>
    <row r="408" spans="1:3" x14ac:dyDescent="0.25">
      <c r="A408" s="14">
        <v>9150</v>
      </c>
      <c r="B408" s="7" t="s">
        <v>667</v>
      </c>
      <c r="C408" s="15">
        <v>0</v>
      </c>
    </row>
    <row r="409" spans="1:3" x14ac:dyDescent="0.25">
      <c r="A409" s="14">
        <v>9160</v>
      </c>
      <c r="B409" s="7" t="s">
        <v>668</v>
      </c>
      <c r="C409" s="15">
        <v>0</v>
      </c>
    </row>
    <row r="410" spans="1:3" x14ac:dyDescent="0.25">
      <c r="A410" s="14">
        <v>9170</v>
      </c>
      <c r="B410" s="7" t="s">
        <v>669</v>
      </c>
      <c r="C410" s="15">
        <v>0</v>
      </c>
    </row>
    <row r="411" spans="1:3" x14ac:dyDescent="0.25">
      <c r="A411" s="14">
        <v>9180</v>
      </c>
      <c r="B411" s="7" t="s">
        <v>670</v>
      </c>
      <c r="C411" s="15">
        <v>0</v>
      </c>
    </row>
    <row r="412" spans="1:3" x14ac:dyDescent="0.25">
      <c r="A412" s="51">
        <v>9200</v>
      </c>
      <c r="B412" s="8" t="s">
        <v>671</v>
      </c>
      <c r="C412" s="15">
        <v>0</v>
      </c>
    </row>
    <row r="413" spans="1:3" x14ac:dyDescent="0.25">
      <c r="A413" s="14">
        <v>9210</v>
      </c>
      <c r="B413" s="7" t="s">
        <v>672</v>
      </c>
      <c r="C413" s="15">
        <v>0</v>
      </c>
    </row>
    <row r="414" spans="1:3" x14ac:dyDescent="0.25">
      <c r="A414" s="14">
        <v>9220</v>
      </c>
      <c r="B414" s="7" t="s">
        <v>673</v>
      </c>
      <c r="C414" s="15">
        <v>0</v>
      </c>
    </row>
    <row r="415" spans="1:3" x14ac:dyDescent="0.25">
      <c r="A415" s="14">
        <v>9230</v>
      </c>
      <c r="B415" s="7" t="s">
        <v>674</v>
      </c>
      <c r="C415" s="15">
        <v>0</v>
      </c>
    </row>
    <row r="416" spans="1:3" x14ac:dyDescent="0.25">
      <c r="A416" s="14">
        <v>9240</v>
      </c>
      <c r="B416" s="7" t="s">
        <v>675</v>
      </c>
      <c r="C416" s="15">
        <v>0</v>
      </c>
    </row>
    <row r="417" spans="1:3" x14ac:dyDescent="0.25">
      <c r="A417" s="14">
        <v>9250</v>
      </c>
      <c r="B417" s="7" t="s">
        <v>676</v>
      </c>
      <c r="C417" s="15">
        <v>0</v>
      </c>
    </row>
    <row r="418" spans="1:3" x14ac:dyDescent="0.25">
      <c r="A418" s="14">
        <v>9260</v>
      </c>
      <c r="B418" s="7" t="s">
        <v>677</v>
      </c>
      <c r="C418" s="15">
        <v>0</v>
      </c>
    </row>
    <row r="419" spans="1:3" x14ac:dyDescent="0.25">
      <c r="A419" s="14">
        <v>9270</v>
      </c>
      <c r="B419" s="7" t="s">
        <v>678</v>
      </c>
      <c r="C419" s="15">
        <v>0</v>
      </c>
    </row>
    <row r="420" spans="1:3" x14ac:dyDescent="0.25">
      <c r="A420" s="14">
        <v>9280</v>
      </c>
      <c r="B420" s="7" t="s">
        <v>679</v>
      </c>
      <c r="C420" s="15">
        <v>0</v>
      </c>
    </row>
    <row r="421" spans="1:3" x14ac:dyDescent="0.25">
      <c r="A421" s="51">
        <v>9300</v>
      </c>
      <c r="B421" s="8" t="s">
        <v>680</v>
      </c>
      <c r="C421" s="15">
        <v>0</v>
      </c>
    </row>
    <row r="422" spans="1:3" x14ac:dyDescent="0.25">
      <c r="A422" s="14">
        <v>9310</v>
      </c>
      <c r="B422" s="7" t="s">
        <v>681</v>
      </c>
      <c r="C422" s="15">
        <v>0</v>
      </c>
    </row>
    <row r="423" spans="1:3" x14ac:dyDescent="0.25">
      <c r="A423" s="14">
        <v>9320</v>
      </c>
      <c r="B423" s="7" t="s">
        <v>682</v>
      </c>
      <c r="C423" s="15">
        <v>0</v>
      </c>
    </row>
    <row r="424" spans="1:3" x14ac:dyDescent="0.25">
      <c r="A424" s="51">
        <v>9400</v>
      </c>
      <c r="B424" s="8" t="s">
        <v>683</v>
      </c>
      <c r="C424" s="15">
        <v>0</v>
      </c>
    </row>
    <row r="425" spans="1:3" x14ac:dyDescent="0.25">
      <c r="A425" s="14">
        <v>9410</v>
      </c>
      <c r="B425" s="7" t="s">
        <v>684</v>
      </c>
      <c r="C425" s="15">
        <v>0</v>
      </c>
    </row>
    <row r="426" spans="1:3" x14ac:dyDescent="0.25">
      <c r="A426" s="14">
        <v>9420</v>
      </c>
      <c r="B426" s="7" t="s">
        <v>685</v>
      </c>
      <c r="C426" s="15">
        <v>0</v>
      </c>
    </row>
    <row r="427" spans="1:3" x14ac:dyDescent="0.25">
      <c r="A427" s="51">
        <v>9500</v>
      </c>
      <c r="B427" s="8" t="s">
        <v>686</v>
      </c>
      <c r="C427" s="15">
        <v>0</v>
      </c>
    </row>
    <row r="428" spans="1:3" x14ac:dyDescent="0.25">
      <c r="A428" s="14">
        <v>9510</v>
      </c>
      <c r="B428" s="7" t="s">
        <v>687</v>
      </c>
      <c r="C428" s="15">
        <v>0</v>
      </c>
    </row>
    <row r="429" spans="1:3" x14ac:dyDescent="0.25">
      <c r="A429" s="51">
        <v>9600</v>
      </c>
      <c r="B429" s="8" t="s">
        <v>688</v>
      </c>
      <c r="C429" s="15">
        <v>0</v>
      </c>
    </row>
    <row r="430" spans="1:3" x14ac:dyDescent="0.25">
      <c r="A430" s="14">
        <v>9610</v>
      </c>
      <c r="B430" s="7" t="s">
        <v>689</v>
      </c>
      <c r="C430" s="15">
        <v>0</v>
      </c>
    </row>
    <row r="431" spans="1:3" x14ac:dyDescent="0.25">
      <c r="A431" s="14">
        <v>9620</v>
      </c>
      <c r="B431" s="7" t="s">
        <v>690</v>
      </c>
      <c r="C431" s="15">
        <v>0</v>
      </c>
    </row>
    <row r="432" spans="1:3" x14ac:dyDescent="0.25">
      <c r="A432" s="14">
        <v>9900</v>
      </c>
      <c r="B432" s="7" t="s">
        <v>256</v>
      </c>
      <c r="C432" s="15">
        <v>0</v>
      </c>
    </row>
    <row r="433" spans="1:3" x14ac:dyDescent="0.25">
      <c r="A433" s="14">
        <v>9910</v>
      </c>
      <c r="B433" s="7" t="s">
        <v>691</v>
      </c>
      <c r="C433" s="15">
        <v>0</v>
      </c>
    </row>
  </sheetData>
  <mergeCells count="5">
    <mergeCell ref="A1:C1"/>
    <mergeCell ref="A2:C2"/>
    <mergeCell ref="A3:C3"/>
    <mergeCell ref="A4:C4"/>
    <mergeCell ref="A5:C5"/>
  </mergeCells>
  <pageMargins left="0.70866141732283472" right="0.70866141732283472" top="0.74803149606299213" bottom="0.74803149606299213" header="0.31496062992125984" footer="0.31496062992125984"/>
  <pageSetup scale="63" fitToHeight="0" orientation="portrait" r:id="rId1"/>
  <headerFooter>
    <oddFooter>&amp;R17</oddFooter>
  </headerFooter>
  <ignoredErrors>
    <ignoredError sqref="C333 C280 C222 C196 C90 C33 C256 C263 C9 C271 C315" formulaRange="1"/>
    <ignoredError sqref="A196:A199 A200:A24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5</vt:i4>
      </vt:variant>
    </vt:vector>
  </HeadingPairs>
  <TitlesOfParts>
    <vt:vector size="20" baseType="lpstr">
      <vt:lpstr>IRFF</vt:lpstr>
      <vt:lpstr>IRR</vt:lpstr>
      <vt:lpstr>IRRT</vt:lpstr>
      <vt:lpstr>ICAL</vt:lpstr>
      <vt:lpstr>ID</vt:lpstr>
      <vt:lpstr>ERFF</vt:lpstr>
      <vt:lpstr>ERCG</vt:lpstr>
      <vt:lpstr>ECDG</vt:lpstr>
      <vt:lpstr>ECOG2</vt:lpstr>
      <vt:lpstr>ECAL</vt:lpstr>
      <vt:lpstr>CTG</vt:lpstr>
      <vt:lpstr>ECA</vt:lpstr>
      <vt:lpstr>ECFG</vt:lpstr>
      <vt:lpstr>ECPTG</vt:lpstr>
      <vt:lpstr>ECOG3</vt:lpstr>
      <vt:lpstr>ICAL!Área_de_impresión</vt:lpstr>
      <vt:lpstr>ECDG!Títulos_a_imprimir</vt:lpstr>
      <vt:lpstr>ECOG2!Títulos_a_imprimir</vt:lpstr>
      <vt:lpstr>ECOG3!Títulos_a_imprimir</vt:lpstr>
      <vt:lpstr>IRRT!Títulos_a_imprimir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ADQUISICIONES</dc:creator>
  <cp:lastModifiedBy>CONTABILIDAD</cp:lastModifiedBy>
  <cp:lastPrinted>2024-01-18T14:15:09Z</cp:lastPrinted>
  <dcterms:created xsi:type="dcterms:W3CDTF">2022-08-08T15:31:06Z</dcterms:created>
  <dcterms:modified xsi:type="dcterms:W3CDTF">2024-01-31T21:05:17Z</dcterms:modified>
</cp:coreProperties>
</file>