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3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/>
  <c r="D25"/>
  <c r="D24"/>
  <c r="D22"/>
  <c r="D21"/>
  <c r="D20"/>
  <c r="D18"/>
  <c r="D17"/>
  <c r="D14"/>
  <c r="D13"/>
  <c r="D12"/>
  <c r="D10"/>
  <c r="D9"/>
  <c r="D8"/>
  <c r="D6"/>
  <c r="D5"/>
  <c r="E77" i="3"/>
  <c r="E76"/>
  <c r="E75"/>
  <c r="E74"/>
  <c r="E71"/>
  <c r="E70"/>
  <c r="E69"/>
  <c r="E68"/>
  <c r="E67"/>
  <c r="E66"/>
  <c r="E65"/>
  <c r="E64"/>
  <c r="E63"/>
  <c r="E60"/>
  <c r="E59"/>
  <c r="E58"/>
  <c r="E57"/>
  <c r="E56"/>
  <c r="E55"/>
  <c r="E54"/>
  <c r="E51"/>
  <c r="E50"/>
  <c r="E49"/>
  <c r="E48"/>
  <c r="E47"/>
  <c r="E46"/>
  <c r="E45"/>
  <c r="E44"/>
  <c r="E40"/>
  <c r="E39"/>
  <c r="E38"/>
  <c r="E37"/>
  <c r="E34"/>
  <c r="E33"/>
  <c r="E32"/>
  <c r="E31"/>
  <c r="E30"/>
  <c r="E29"/>
  <c r="E28"/>
  <c r="E27"/>
  <c r="E26"/>
  <c r="E23"/>
  <c r="E22"/>
  <c r="E21"/>
  <c r="E20"/>
  <c r="E19"/>
  <c r="E18"/>
  <c r="E17"/>
  <c r="E14"/>
  <c r="E13"/>
  <c r="E12"/>
  <c r="E11"/>
  <c r="E10"/>
  <c r="E9"/>
  <c r="E8"/>
  <c r="E7"/>
  <c r="D24" i="2"/>
  <c r="D23"/>
  <c r="D22"/>
  <c r="D21"/>
  <c r="D20"/>
  <c r="D19"/>
  <c r="D18"/>
  <c r="D17"/>
  <c r="D13"/>
  <c r="D12"/>
  <c r="D11"/>
  <c r="D10"/>
  <c r="D9"/>
  <c r="D8"/>
  <c r="D7"/>
  <c r="D6"/>
  <c r="E152" i="1" l="1"/>
  <c r="E151"/>
  <c r="E150"/>
  <c r="E149"/>
  <c r="E148"/>
  <c r="E147"/>
  <c r="E146"/>
  <c r="E144"/>
  <c r="E143"/>
  <c r="E142"/>
  <c r="E140"/>
  <c r="E139"/>
  <c r="E138"/>
  <c r="E137"/>
  <c r="E136"/>
  <c r="E135"/>
  <c r="E134"/>
  <c r="E133"/>
  <c r="E131"/>
  <c r="E130"/>
  <c r="E129"/>
  <c r="E127"/>
  <c r="E126"/>
  <c r="E125"/>
  <c r="E124"/>
  <c r="E123"/>
  <c r="E122"/>
  <c r="E121"/>
  <c r="E120"/>
  <c r="E119"/>
  <c r="E117"/>
  <c r="E116"/>
  <c r="E115"/>
  <c r="E114"/>
  <c r="E113"/>
  <c r="E112"/>
  <c r="E111"/>
  <c r="E110"/>
  <c r="E109"/>
  <c r="E107"/>
  <c r="E106"/>
  <c r="E105"/>
  <c r="E104"/>
  <c r="E103"/>
  <c r="E102"/>
  <c r="E101"/>
  <c r="E100"/>
  <c r="E99"/>
  <c r="E97"/>
  <c r="E96"/>
  <c r="E95"/>
  <c r="E94"/>
  <c r="E93"/>
  <c r="E92"/>
  <c r="E91"/>
  <c r="E90"/>
  <c r="E89"/>
  <c r="E87"/>
  <c r="E86"/>
  <c r="E85"/>
  <c r="E84"/>
  <c r="E83"/>
  <c r="E82"/>
  <c r="E81"/>
  <c r="E77"/>
  <c r="E76"/>
  <c r="E75"/>
  <c r="E74"/>
  <c r="E73"/>
  <c r="E72"/>
  <c r="E71"/>
  <c r="E69"/>
  <c r="E68"/>
  <c r="E67"/>
  <c r="E65"/>
  <c r="E64"/>
  <c r="E63"/>
  <c r="E62"/>
  <c r="E61"/>
  <c r="E60"/>
  <c r="E59"/>
  <c r="E58"/>
  <c r="E56"/>
  <c r="E55"/>
  <c r="E54"/>
  <c r="E52"/>
  <c r="E51"/>
  <c r="E50"/>
  <c r="E49"/>
  <c r="E48"/>
  <c r="E47"/>
  <c r="E46"/>
  <c r="E45"/>
  <c r="E44"/>
  <c r="E42"/>
  <c r="E41"/>
  <c r="E40"/>
  <c r="E39"/>
  <c r="E38"/>
  <c r="E37"/>
  <c r="E36"/>
  <c r="E35"/>
  <c r="E34"/>
  <c r="E32"/>
  <c r="E31"/>
  <c r="E30"/>
  <c r="E29"/>
  <c r="E28"/>
  <c r="E27"/>
  <c r="E26"/>
  <c r="E25"/>
  <c r="E24"/>
  <c r="E22"/>
  <c r="E21"/>
  <c r="E20"/>
  <c r="E19"/>
  <c r="E18"/>
  <c r="E17"/>
  <c r="E16"/>
  <c r="E15"/>
  <c r="E14"/>
  <c r="E12"/>
  <c r="E11"/>
  <c r="E10"/>
  <c r="E9"/>
  <c r="E8"/>
  <c r="E7"/>
  <c r="E6"/>
  <c r="G26" i="4" l="1"/>
  <c r="G25"/>
  <c r="G24"/>
  <c r="G23"/>
  <c r="F23"/>
  <c r="E23"/>
  <c r="D23"/>
  <c r="C23"/>
  <c r="C16" s="1"/>
  <c r="B23"/>
  <c r="G22"/>
  <c r="G21"/>
  <c r="G20"/>
  <c r="F19"/>
  <c r="E19"/>
  <c r="D19"/>
  <c r="G19" s="1"/>
  <c r="C19"/>
  <c r="B19"/>
  <c r="G18"/>
  <c r="G17"/>
  <c r="F16"/>
  <c r="E16"/>
  <c r="B16"/>
  <c r="G14"/>
  <c r="G13"/>
  <c r="G12"/>
  <c r="F11"/>
  <c r="E11"/>
  <c r="E4" s="1"/>
  <c r="E27" s="1"/>
  <c r="D11"/>
  <c r="C11"/>
  <c r="B11"/>
  <c r="G10"/>
  <c r="G9"/>
  <c r="G8"/>
  <c r="G7" s="1"/>
  <c r="F7"/>
  <c r="E7"/>
  <c r="D7"/>
  <c r="C7"/>
  <c r="B7"/>
  <c r="G6"/>
  <c r="G5"/>
  <c r="F4"/>
  <c r="D4"/>
  <c r="C4"/>
  <c r="B4"/>
  <c r="B27" s="1"/>
  <c r="H77" i="3"/>
  <c r="H76"/>
  <c r="H75"/>
  <c r="H74"/>
  <c r="G73"/>
  <c r="F73"/>
  <c r="E73"/>
  <c r="H73" s="1"/>
  <c r="D73"/>
  <c r="C73"/>
  <c r="H71"/>
  <c r="H70"/>
  <c r="H69"/>
  <c r="H68"/>
  <c r="H67"/>
  <c r="H66"/>
  <c r="H65"/>
  <c r="H64"/>
  <c r="H63"/>
  <c r="G62"/>
  <c r="F62"/>
  <c r="E62"/>
  <c r="H62" s="1"/>
  <c r="D62"/>
  <c r="C62"/>
  <c r="H60"/>
  <c r="H59"/>
  <c r="H58"/>
  <c r="H57"/>
  <c r="H56"/>
  <c r="H55"/>
  <c r="H54"/>
  <c r="G53"/>
  <c r="F53"/>
  <c r="E53"/>
  <c r="H53" s="1"/>
  <c r="D53"/>
  <c r="C53"/>
  <c r="H51"/>
  <c r="H50"/>
  <c r="H49"/>
  <c r="H48"/>
  <c r="H47"/>
  <c r="H46"/>
  <c r="H45"/>
  <c r="H44"/>
  <c r="G43"/>
  <c r="F43"/>
  <c r="F42" s="1"/>
  <c r="E43"/>
  <c r="H43" s="1"/>
  <c r="D43"/>
  <c r="C43"/>
  <c r="G42"/>
  <c r="D42"/>
  <c r="C42"/>
  <c r="H40"/>
  <c r="H39"/>
  <c r="H38"/>
  <c r="H37"/>
  <c r="G36"/>
  <c r="F36"/>
  <c r="E36"/>
  <c r="H36" s="1"/>
  <c r="D36"/>
  <c r="C36"/>
  <c r="H34"/>
  <c r="H33"/>
  <c r="H32"/>
  <c r="H31"/>
  <c r="H30"/>
  <c r="H29"/>
  <c r="H28"/>
  <c r="H27"/>
  <c r="H26"/>
  <c r="G25"/>
  <c r="F25"/>
  <c r="E25"/>
  <c r="H25" s="1"/>
  <c r="D25"/>
  <c r="C25"/>
  <c r="H23"/>
  <c r="H22"/>
  <c r="H21"/>
  <c r="H20"/>
  <c r="H19"/>
  <c r="H18"/>
  <c r="H17"/>
  <c r="G16"/>
  <c r="F16"/>
  <c r="F5" s="1"/>
  <c r="F79" s="1"/>
  <c r="E16"/>
  <c r="D16"/>
  <c r="C16"/>
  <c r="H14"/>
  <c r="H13"/>
  <c r="H12"/>
  <c r="H11"/>
  <c r="H10"/>
  <c r="H9"/>
  <c r="H8"/>
  <c r="H7"/>
  <c r="G6"/>
  <c r="F6"/>
  <c r="E6"/>
  <c r="D6"/>
  <c r="D5" s="1"/>
  <c r="D79" s="1"/>
  <c r="C6"/>
  <c r="G24" i="2"/>
  <c r="G23"/>
  <c r="G22"/>
  <c r="G21"/>
  <c r="G20"/>
  <c r="G19"/>
  <c r="G18"/>
  <c r="G17"/>
  <c r="F16"/>
  <c r="E16"/>
  <c r="D16"/>
  <c r="C16"/>
  <c r="B16"/>
  <c r="G13"/>
  <c r="G12"/>
  <c r="G11"/>
  <c r="G10"/>
  <c r="G9"/>
  <c r="G8"/>
  <c r="G7"/>
  <c r="G6"/>
  <c r="F5"/>
  <c r="F26" s="1"/>
  <c r="E5"/>
  <c r="E26" s="1"/>
  <c r="D5"/>
  <c r="D26" s="1"/>
  <c r="C5"/>
  <c r="C26" s="1"/>
  <c r="B5"/>
  <c r="B26" s="1"/>
  <c r="H152" i="1"/>
  <c r="H151"/>
  <c r="H150"/>
  <c r="H149"/>
  <c r="H148"/>
  <c r="H147"/>
  <c r="H146"/>
  <c r="G145"/>
  <c r="F145"/>
  <c r="E145"/>
  <c r="H145" s="1"/>
  <c r="D145"/>
  <c r="C145"/>
  <c r="H144"/>
  <c r="H143"/>
  <c r="H142"/>
  <c r="G141"/>
  <c r="F141"/>
  <c r="E141"/>
  <c r="H141" s="1"/>
  <c r="D141"/>
  <c r="C141"/>
  <c r="H140"/>
  <c r="H139"/>
  <c r="H138"/>
  <c r="H137"/>
  <c r="H136"/>
  <c r="H135"/>
  <c r="H134"/>
  <c r="H133"/>
  <c r="G132"/>
  <c r="F132"/>
  <c r="E132"/>
  <c r="H132" s="1"/>
  <c r="D132"/>
  <c r="C132"/>
  <c r="H131"/>
  <c r="H130"/>
  <c r="H129"/>
  <c r="G128"/>
  <c r="F128"/>
  <c r="E128"/>
  <c r="H128" s="1"/>
  <c r="D128"/>
  <c r="C128"/>
  <c r="H127"/>
  <c r="H126"/>
  <c r="H125"/>
  <c r="H124"/>
  <c r="H123"/>
  <c r="H122"/>
  <c r="H121"/>
  <c r="H120"/>
  <c r="H119"/>
  <c r="G118"/>
  <c r="F118"/>
  <c r="E118"/>
  <c r="H118" s="1"/>
  <c r="D118"/>
  <c r="C118"/>
  <c r="H117"/>
  <c r="H116"/>
  <c r="H115"/>
  <c r="H114"/>
  <c r="H113"/>
  <c r="H112"/>
  <c r="H111"/>
  <c r="H110"/>
  <c r="H109"/>
  <c r="G108"/>
  <c r="F108"/>
  <c r="E108"/>
  <c r="H108" s="1"/>
  <c r="D108"/>
  <c r="C108"/>
  <c r="H107"/>
  <c r="H106"/>
  <c r="H105"/>
  <c r="H104"/>
  <c r="H103"/>
  <c r="H102"/>
  <c r="H101"/>
  <c r="H100"/>
  <c r="H99"/>
  <c r="G98"/>
  <c r="F98"/>
  <c r="E98"/>
  <c r="H98" s="1"/>
  <c r="D98"/>
  <c r="C98"/>
  <c r="H97"/>
  <c r="H96"/>
  <c r="H95"/>
  <c r="H94"/>
  <c r="H93"/>
  <c r="H92"/>
  <c r="H91"/>
  <c r="H90"/>
  <c r="H89"/>
  <c r="G88"/>
  <c r="F88"/>
  <c r="F79" s="1"/>
  <c r="E88"/>
  <c r="H88" s="1"/>
  <c r="D88"/>
  <c r="C88"/>
  <c r="H87"/>
  <c r="H86"/>
  <c r="H85"/>
  <c r="H84"/>
  <c r="H83"/>
  <c r="H82"/>
  <c r="H81"/>
  <c r="G80"/>
  <c r="G79" s="1"/>
  <c r="F80"/>
  <c r="E80"/>
  <c r="D80"/>
  <c r="D79" s="1"/>
  <c r="C80"/>
  <c r="C79" s="1"/>
  <c r="H77"/>
  <c r="H76"/>
  <c r="H75"/>
  <c r="H74"/>
  <c r="H73"/>
  <c r="H72"/>
  <c r="H71"/>
  <c r="G70"/>
  <c r="F70"/>
  <c r="E70"/>
  <c r="H70" s="1"/>
  <c r="D70"/>
  <c r="C70"/>
  <c r="H69"/>
  <c r="H68"/>
  <c r="H67"/>
  <c r="G66"/>
  <c r="F66"/>
  <c r="E66"/>
  <c r="H66" s="1"/>
  <c r="D66"/>
  <c r="C66"/>
  <c r="H65"/>
  <c r="H64"/>
  <c r="H63"/>
  <c r="H62"/>
  <c r="H61"/>
  <c r="H60"/>
  <c r="H59"/>
  <c r="H58"/>
  <c r="G57"/>
  <c r="F57"/>
  <c r="E57"/>
  <c r="H57" s="1"/>
  <c r="D57"/>
  <c r="C57"/>
  <c r="H56"/>
  <c r="H55"/>
  <c r="H54"/>
  <c r="G53"/>
  <c r="F53"/>
  <c r="E53"/>
  <c r="D53"/>
  <c r="C53"/>
  <c r="H52"/>
  <c r="H51"/>
  <c r="H50"/>
  <c r="H49"/>
  <c r="H48"/>
  <c r="H47"/>
  <c r="H46"/>
  <c r="H45"/>
  <c r="H44"/>
  <c r="G43"/>
  <c r="F43"/>
  <c r="E43"/>
  <c r="D43"/>
  <c r="C43"/>
  <c r="H42"/>
  <c r="H41"/>
  <c r="H40"/>
  <c r="H39"/>
  <c r="H38"/>
  <c r="H37"/>
  <c r="H36"/>
  <c r="H35"/>
  <c r="H34"/>
  <c r="G33"/>
  <c r="F33"/>
  <c r="E33"/>
  <c r="D33"/>
  <c r="C33"/>
  <c r="H32"/>
  <c r="H31"/>
  <c r="H30"/>
  <c r="H29"/>
  <c r="H28"/>
  <c r="H27"/>
  <c r="H26"/>
  <c r="H25"/>
  <c r="H24"/>
  <c r="G23"/>
  <c r="F23"/>
  <c r="E23"/>
  <c r="D23"/>
  <c r="C23"/>
  <c r="H22"/>
  <c r="H21"/>
  <c r="H20"/>
  <c r="H19"/>
  <c r="H18"/>
  <c r="H17"/>
  <c r="H16"/>
  <c r="H15"/>
  <c r="H14"/>
  <c r="G13"/>
  <c r="F13"/>
  <c r="E13"/>
  <c r="D13"/>
  <c r="C13"/>
  <c r="H12"/>
  <c r="H11"/>
  <c r="H10"/>
  <c r="H9"/>
  <c r="H8"/>
  <c r="H7"/>
  <c r="H6"/>
  <c r="G5"/>
  <c r="F5"/>
  <c r="E5"/>
  <c r="D5"/>
  <c r="C5"/>
  <c r="F27" i="4" l="1"/>
  <c r="G5" i="3"/>
  <c r="G79" s="1"/>
  <c r="H16"/>
  <c r="C5"/>
  <c r="C79" s="1"/>
  <c r="H53" i="1"/>
  <c r="H43"/>
  <c r="H33"/>
  <c r="D4"/>
  <c r="D154" s="1"/>
  <c r="H23"/>
  <c r="C4"/>
  <c r="C154" s="1"/>
  <c r="G4"/>
  <c r="G154" s="1"/>
  <c r="H13"/>
  <c r="F4"/>
  <c r="F154" s="1"/>
  <c r="D16" i="4"/>
  <c r="D27" s="1"/>
  <c r="G16"/>
  <c r="E5" i="3"/>
  <c r="H6"/>
  <c r="H5" s="1"/>
  <c r="G16" i="2"/>
  <c r="G5"/>
  <c r="G26" s="1"/>
  <c r="E79" i="1"/>
  <c r="H80"/>
  <c r="E4"/>
  <c r="H5"/>
  <c r="H79"/>
  <c r="C27" i="4"/>
  <c r="E42" i="3"/>
  <c r="H42" s="1"/>
  <c r="G11" i="4"/>
  <c r="G4" s="1"/>
  <c r="G27" s="1"/>
  <c r="H4" i="1" l="1"/>
  <c r="H154" s="1"/>
  <c r="H79" i="3"/>
  <c r="E154" i="1"/>
  <c r="E79" i="3"/>
</calcChain>
</file>

<file path=xl/sharedStrings.xml><?xml version="1.0" encoding="utf-8"?>
<sst xmlns="http://schemas.openxmlformats.org/spreadsheetml/2006/main" count="471" uniqueCount="330">
  <si>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</si>
  <si>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</si>
  <si>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</si>
  <si>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</si>
  <si>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</si>
  <si>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</si>
  <si>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</si>
  <si>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</si>
  <si>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</si>
  <si>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</si>
  <si>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</si>
  <si>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</si>
  <si>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</si>
  <si>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</si>
  <si>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</si>
  <si>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</si>
  <si>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</si>
  <si>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</si>
  <si>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</si>
  <si>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</si>
  <si>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</si>
  <si>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</si>
  <si>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</si>
  <si>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</si>
  <si>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</si>
  <si>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</si>
  <si>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</si>
  <si>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</si>
  <si>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</si>
  <si>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</si>
  <si>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</si>
  <si>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</si>
  <si>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</si>
  <si>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</si>
  <si>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</si>
  <si>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</si>
  <si>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</si>
  <si>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</si>
  <si>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</si>
  <si>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</si>
  <si>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</si>
  <si>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</si>
  <si>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</si>
  <si>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</si>
  <si>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</si>
  <si>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</si>
  <si>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</si>
  <si>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</si>
  <si>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</si>
  <si>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</si>
  <si>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</si>
  <si>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</si>
  <si>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</si>
  <si>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</si>
  <si>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</si>
  <si>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</si>
  <si>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</si>
  <si>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</si>
  <si>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</si>
  <si>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</si>
  <si>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</si>
  <si>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</si>
  <si>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</si>
  <si>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</si>
  <si>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</si>
  <si>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</si>
  <si>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</si>
  <si>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</si>
  <si>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</si>
  <si>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</si>
  <si>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</si>
  <si>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</si>
  <si>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</si>
  <si>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</si>
  <si>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</si>
  <si>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</si>
  <si>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</si>
  <si>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</si>
  <si>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</si>
  <si>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</si>
  <si>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</si>
  <si>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</si>
  <si>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</si>
  <si>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</si>
  <si>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</si>
  <si>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</si>
  <si>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</si>
  <si>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</si>
  <si>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</si>
  <si>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</si>
  <si>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</si>
  <si>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</si>
  <si>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</si>
  <si>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</si>
  <si>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</si>
  <si>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</si>
  <si>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</si>
  <si>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</si>
  <si>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</si>
  <si>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</si>
  <si>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</si>
  <si>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</si>
  <si>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</si>
  <si>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</si>
  <si>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</si>
  <si>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</si>
  <si>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</si>
  <si>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</si>
  <si>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</si>
  <si>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</si>
  <si>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</si>
  <si>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</si>
  <si>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</si>
  <si>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</si>
  <si>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</si>
  <si>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</si>
  <si>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</si>
  <si>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</si>
  <si>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</si>
  <si>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</si>
  <si>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</si>
  <si>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</si>
  <si>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</si>
  <si>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</si>
  <si>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</si>
  <si>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</si>
  <si>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</si>
  <si>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</si>
  <si>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</si>
  <si>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</si>
  <si>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</si>
  <si>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</si>
  <si>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</si>
  <si>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</si>
  <si>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</si>
  <si>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</si>
  <si>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</si>
  <si>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</si>
  <si>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</si>
  <si>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</si>
  <si>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</si>
  <si>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</si>
  <si>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</si>
  <si>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</si>
  <si>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</si>
  <si>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</si>
  <si>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</si>
  <si>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</si>
  <si>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</si>
  <si>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</si>
  <si>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</si>
  <si>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</si>
  <si>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</si>
  <si>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</si>
  <si>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</si>
  <si>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</si>
  <si>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</si>
  <si>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</si>
  <si>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</si>
  <si>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</si>
  <si>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</si>
  <si>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</si>
  <si>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</si>
  <si>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</si>
  <si>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</si>
  <si>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</si>
  <si>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</si>
  <si>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</si>
  <si>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</si>
  <si>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</si>
  <si>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</si>
  <si>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</si>
  <si>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</si>
  <si>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</si>
  <si>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</si>
  <si>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</si>
  <si>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</si>
  <si>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</si>
  <si>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</si>
  <si>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</si>
  <si>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</si>
  <si>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</si>
  <si>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</si>
  <si>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</si>
  <si>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</si>
  <si>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</si>
  <si>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</si>
  <si>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</si>
  <si>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</si>
  <si>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</si>
  <si>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</si>
  <si>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</si>
  <si>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</si>
  <si>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</si>
  <si>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</si>
  <si>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</si>
  <si>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</si>
  <si>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</si>
  <si>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</si>
  <si>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</si>
  <si>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</si>
  <si>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</si>
  <si>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</si>
  <si>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</si>
  <si>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</si>
  <si>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</si>
  <si>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</si>
  <si>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</si>
  <si>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</si>
  <si>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</si>
  <si>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</si>
  <si>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</si>
  <si>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</si>
  <si>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</si>
  <si>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</si>
  <si>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</si>
  <si>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</si>
  <si>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</si>
  <si>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</si>
  <si>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</si>
  <si>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</si>
  <si>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</si>
  <si>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</si>
  <si>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</si>
  <si>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</si>
  <si>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</si>
  <si>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</si>
  <si>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</si>
  <si>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</si>
  <si>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</si>
  <si>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</si>
  <si>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</si>
  <si>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</si>
  <si>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</si>
  <si>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</si>
  <si>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</si>
  <si>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</si>
  <si>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</si>
  <si>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</si>
  <si>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</si>
  <si>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</si>
  <si>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</si>
  <si>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</si>
  <si>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</si>
  <si>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</si>
  <si>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</si>
  <si>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</si>
  <si>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</si>
  <si>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</si>
  <si>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</si>
  <si>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</si>
  <si>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</si>
  <si>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</si>
  <si>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</si>
  <si>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</si>
  <si>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</si>
  <si>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</si>
  <si>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</si>
  <si>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</si>
  <si>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</si>
  <si>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</si>
  <si>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</si>
  <si>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</si>
  <si>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</si>
  <si>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</si>
  <si>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</si>
  <si>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</si>
  <si>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</si>
  <si>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</si>
  <si>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</si>
  <si>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</si>
  <si>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</si>
  <si>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</si>
  <si>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</si>
  <si>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</si>
  <si>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</si>
  <si>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</si>
  <si>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</si>
  <si>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</si>
  <si>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</si>
  <si>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</si>
  <si>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</si>
  <si>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</si>
  <si>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</si>
  <si>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</si>
  <si>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</si>
  <si>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</si>
  <si>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</si>
  <si>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</si>
  <si>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</si>
  <si>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</si>
  <si>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</si>
  <si>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</si>
  <si>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</si>
  <si>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</si>
  <si>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</si>
  <si>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</si>
  <si>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</si>
  <si>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</si>
  <si>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</si>
  <si>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</si>
  <si>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</si>
  <si>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</si>
  <si>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</si>
  <si>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</si>
  <si>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</si>
  <si>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</si>
  <si>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</si>
  <si>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</si>
  <si>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</si>
  <si>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</si>
  <si>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</si>
  <si>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</si>
  <si>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</si>
  <si>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</si>
  <si>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</si>
  <si>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</si>
  <si>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</si>
  <si>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</si>
  <si>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</si>
  <si>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</si>
  <si>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</si>
  <si>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</si>
  <si>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</si>
  <si>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</si>
  <si>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</si>
  <si>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SISTEMA DE AGUA POTABLE Y ALCANTARILLADO MUNICIPAL DE VALLE DE SANTIAGO
Clasificación por Objeto del Gasto (Capítulo y Concepto)
al 30 de Junio de 2017
PESOS</t>
  </si>
  <si>
    <t>SISTEMA DE AGUA POTABLE Y ALCANTARILLADO MUNICIPAL DE VALLE DE SANTIAGO
Estado Analítico del Ejercicio del Presupuesto de Egresos Detallado - LDF
Clasificación Administrativa
al 30 de Junio de 2017
PESOS</t>
  </si>
  <si>
    <t>SISTEMA DE AGUA POTABLE Y ALCANTARILLADO MUNICIPAL DE VALLE DE SANTIAGO
Estado Analítico del Ejercicio del Presupuesto de Egresos Detallado - LDF
Clasificación Funcional (Finalidad y Función)
al 30 de Junio de 2017
PESOS</t>
  </si>
  <si>
    <t>SISTEMA DE AGUA POTABLE Y ALCANTARILLADO MUNICIPAL DE VALLE DE SANTIAGO
Estado Analítico del Ejercicio del Presupuesto de Egresos Detallado - LDF
Clasificación de Servicios Personales por Categoría
al 30 de Junio de 2017
PESOS</t>
  </si>
</sst>
</file>

<file path=xl/styles.xml><?xml version="1.0" encoding="utf-8"?>
<styleSheet xmlns="http://schemas.openxmlformats.org/spreadsheetml/2006/main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5"/>
  <sheetViews>
    <sheetView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61" t="s">
        <v>326</v>
      </c>
      <c r="B1" s="63"/>
      <c r="C1" s="63"/>
      <c r="D1" s="63"/>
      <c r="E1" s="63"/>
      <c r="F1" s="63"/>
      <c r="G1" s="63"/>
      <c r="H1" s="64"/>
    </row>
    <row r="2" spans="1:8">
      <c r="A2" s="61"/>
      <c r="B2" s="62"/>
      <c r="C2" s="60" t="s">
        <v>0</v>
      </c>
      <c r="D2" s="60"/>
      <c r="E2" s="60"/>
      <c r="F2" s="60"/>
      <c r="G2" s="60"/>
      <c r="H2" s="2"/>
    </row>
    <row r="3" spans="1:8" ht="22.5">
      <c r="A3" s="65" t="s">
        <v>1</v>
      </c>
      <c r="B3" s="66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7" t="s">
        <v>8</v>
      </c>
      <c r="B4" s="68"/>
      <c r="C4" s="5">
        <f>C5+C13+C23+C33+C43+C53+C57+C66+C70</f>
        <v>39479682.280000009</v>
      </c>
      <c r="D4" s="5">
        <f t="shared" ref="D4:H4" si="0">D5+D13+D23+D33+D43+D53+D57+D66+D70</f>
        <v>802153.60999999987</v>
      </c>
      <c r="E4" s="5">
        <f t="shared" si="0"/>
        <v>40281835.890000008</v>
      </c>
      <c r="F4" s="5">
        <f t="shared" si="0"/>
        <v>16148323.91</v>
      </c>
      <c r="G4" s="5">
        <f t="shared" si="0"/>
        <v>15804161.920000002</v>
      </c>
      <c r="H4" s="5">
        <f t="shared" si="0"/>
        <v>24133511.980000004</v>
      </c>
    </row>
    <row r="5" spans="1:8">
      <c r="A5" s="56" t="s">
        <v>9</v>
      </c>
      <c r="B5" s="57"/>
      <c r="C5" s="6">
        <f>SUM(C6:C12)</f>
        <v>19765513.16</v>
      </c>
      <c r="D5" s="6">
        <f t="shared" ref="D5:H5" si="1">SUM(D6:D12)</f>
        <v>60000</v>
      </c>
      <c r="E5" s="6">
        <f t="shared" si="1"/>
        <v>19825513.16</v>
      </c>
      <c r="F5" s="6">
        <f t="shared" si="1"/>
        <v>8283518.4800000004</v>
      </c>
      <c r="G5" s="6">
        <f t="shared" si="1"/>
        <v>8283518.4800000004</v>
      </c>
      <c r="H5" s="6">
        <f t="shared" si="1"/>
        <v>11541994.68</v>
      </c>
    </row>
    <row r="6" spans="1:8">
      <c r="A6" s="35" t="s">
        <v>148</v>
      </c>
      <c r="B6" s="36" t="s">
        <v>10</v>
      </c>
      <c r="C6" s="7">
        <v>12455857.99</v>
      </c>
      <c r="D6" s="7">
        <v>0</v>
      </c>
      <c r="E6" s="7">
        <f>C6+D6</f>
        <v>12455857.99</v>
      </c>
      <c r="F6" s="7">
        <v>5805207.7400000002</v>
      </c>
      <c r="G6" s="7">
        <v>5805207.7400000002</v>
      </c>
      <c r="H6" s="7">
        <f>E6-F6</f>
        <v>6650650.25</v>
      </c>
    </row>
    <row r="7" spans="1:8">
      <c r="A7" s="35" t="s">
        <v>149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150</v>
      </c>
      <c r="B8" s="36" t="s">
        <v>12</v>
      </c>
      <c r="C8" s="7">
        <v>3583400.69</v>
      </c>
      <c r="D8" s="7">
        <v>0</v>
      </c>
      <c r="E8" s="7">
        <f t="shared" si="2"/>
        <v>3583400.69</v>
      </c>
      <c r="F8" s="7">
        <v>780915.61</v>
      </c>
      <c r="G8" s="7">
        <v>780915.61</v>
      </c>
      <c r="H8" s="7">
        <f t="shared" si="3"/>
        <v>2802485.08</v>
      </c>
    </row>
    <row r="9" spans="1:8">
      <c r="A9" s="35" t="s">
        <v>151</v>
      </c>
      <c r="B9" s="36" t="s">
        <v>13</v>
      </c>
      <c r="C9" s="7">
        <v>2831202</v>
      </c>
      <c r="D9" s="7">
        <v>0</v>
      </c>
      <c r="E9" s="7">
        <f t="shared" si="2"/>
        <v>2831202</v>
      </c>
      <c r="F9" s="7">
        <v>1312340.52</v>
      </c>
      <c r="G9" s="7">
        <v>1312340.52</v>
      </c>
      <c r="H9" s="7">
        <f t="shared" si="3"/>
        <v>1518861.48</v>
      </c>
    </row>
    <row r="10" spans="1:8">
      <c r="A10" s="35" t="s">
        <v>152</v>
      </c>
      <c r="B10" s="36" t="s">
        <v>14</v>
      </c>
      <c r="C10" s="7">
        <v>760800</v>
      </c>
      <c r="D10" s="7">
        <v>60000</v>
      </c>
      <c r="E10" s="7">
        <f t="shared" si="2"/>
        <v>820800</v>
      </c>
      <c r="F10" s="7">
        <v>324078.06</v>
      </c>
      <c r="G10" s="7">
        <v>324078.06</v>
      </c>
      <c r="H10" s="7">
        <f t="shared" si="3"/>
        <v>496721.94</v>
      </c>
    </row>
    <row r="11" spans="1:8">
      <c r="A11" s="35" t="s">
        <v>153</v>
      </c>
      <c r="B11" s="36" t="s">
        <v>15</v>
      </c>
      <c r="C11" s="7">
        <v>14500</v>
      </c>
      <c r="D11" s="7">
        <v>0</v>
      </c>
      <c r="E11" s="7">
        <f t="shared" si="2"/>
        <v>14500</v>
      </c>
      <c r="F11" s="7">
        <v>0</v>
      </c>
      <c r="G11" s="7">
        <v>0</v>
      </c>
      <c r="H11" s="7">
        <f t="shared" si="3"/>
        <v>14500</v>
      </c>
    </row>
    <row r="12" spans="1:8">
      <c r="A12" s="35" t="s">
        <v>154</v>
      </c>
      <c r="B12" s="36" t="s">
        <v>16</v>
      </c>
      <c r="C12" s="7">
        <v>119752.48</v>
      </c>
      <c r="D12" s="7">
        <v>0</v>
      </c>
      <c r="E12" s="7">
        <f t="shared" si="2"/>
        <v>119752.48</v>
      </c>
      <c r="F12" s="7">
        <v>60976.55</v>
      </c>
      <c r="G12" s="7">
        <v>60976.55</v>
      </c>
      <c r="H12" s="7">
        <f t="shared" si="3"/>
        <v>58775.929999999993</v>
      </c>
    </row>
    <row r="13" spans="1:8">
      <c r="A13" s="56" t="s">
        <v>17</v>
      </c>
      <c r="B13" s="57"/>
      <c r="C13" s="6">
        <f>SUM(C14:C22)</f>
        <v>3950056.0500000003</v>
      </c>
      <c r="D13" s="6">
        <f t="shared" ref="D13:G13" si="4">SUM(D14:D22)</f>
        <v>19800</v>
      </c>
      <c r="E13" s="6">
        <f t="shared" si="4"/>
        <v>3969856.0500000003</v>
      </c>
      <c r="F13" s="6">
        <f t="shared" si="4"/>
        <v>1651951.11</v>
      </c>
      <c r="G13" s="6">
        <f t="shared" si="4"/>
        <v>1506132.97</v>
      </c>
      <c r="H13" s="6">
        <f t="shared" si="3"/>
        <v>2317904.9400000004</v>
      </c>
    </row>
    <row r="14" spans="1:8">
      <c r="A14" s="35" t="s">
        <v>155</v>
      </c>
      <c r="B14" s="36" t="s">
        <v>18</v>
      </c>
      <c r="C14" s="7">
        <v>273395.40000000002</v>
      </c>
      <c r="D14" s="7">
        <v>0</v>
      </c>
      <c r="E14" s="7">
        <f t="shared" ref="E14:E22" si="5">C14+D14</f>
        <v>273395.40000000002</v>
      </c>
      <c r="F14" s="7">
        <v>106612.76</v>
      </c>
      <c r="G14" s="7">
        <v>81332.73</v>
      </c>
      <c r="H14" s="7">
        <f t="shared" si="3"/>
        <v>166782.64000000001</v>
      </c>
    </row>
    <row r="15" spans="1:8">
      <c r="A15" s="35" t="s">
        <v>156</v>
      </c>
      <c r="B15" s="36" t="s">
        <v>19</v>
      </c>
      <c r="C15" s="7">
        <v>33165.300000000003</v>
      </c>
      <c r="D15" s="7">
        <v>10000</v>
      </c>
      <c r="E15" s="7">
        <f t="shared" si="5"/>
        <v>43165.3</v>
      </c>
      <c r="F15" s="7">
        <v>19611.509999999998</v>
      </c>
      <c r="G15" s="7">
        <v>18765.46</v>
      </c>
      <c r="H15" s="7">
        <f t="shared" si="3"/>
        <v>23553.790000000005</v>
      </c>
    </row>
    <row r="16" spans="1:8">
      <c r="A16" s="35" t="s">
        <v>157</v>
      </c>
      <c r="B16" s="36" t="s">
        <v>20</v>
      </c>
      <c r="C16" s="7">
        <v>465989.4</v>
      </c>
      <c r="D16" s="7">
        <v>0</v>
      </c>
      <c r="E16" s="7">
        <f t="shared" si="5"/>
        <v>465989.4</v>
      </c>
      <c r="F16" s="7">
        <v>253773</v>
      </c>
      <c r="G16" s="7">
        <v>253773</v>
      </c>
      <c r="H16" s="7">
        <f t="shared" si="3"/>
        <v>212216.40000000002</v>
      </c>
    </row>
    <row r="17" spans="1:8">
      <c r="A17" s="35" t="s">
        <v>158</v>
      </c>
      <c r="B17" s="36" t="s">
        <v>21</v>
      </c>
      <c r="C17" s="7">
        <v>1351658.68</v>
      </c>
      <c r="D17" s="7">
        <v>0</v>
      </c>
      <c r="E17" s="7">
        <f t="shared" si="5"/>
        <v>1351658.68</v>
      </c>
      <c r="F17" s="7">
        <v>403946.78</v>
      </c>
      <c r="G17" s="7">
        <v>364724.14</v>
      </c>
      <c r="H17" s="7">
        <f t="shared" si="3"/>
        <v>947711.89999999991</v>
      </c>
    </row>
    <row r="18" spans="1:8">
      <c r="A18" s="35" t="s">
        <v>159</v>
      </c>
      <c r="B18" s="36" t="s">
        <v>22</v>
      </c>
      <c r="C18" s="7">
        <v>352100</v>
      </c>
      <c r="D18" s="7">
        <v>0</v>
      </c>
      <c r="E18" s="7">
        <f t="shared" si="5"/>
        <v>352100</v>
      </c>
      <c r="F18" s="7">
        <v>93362.5</v>
      </c>
      <c r="G18" s="7">
        <v>85487.5</v>
      </c>
      <c r="H18" s="7">
        <f t="shared" si="3"/>
        <v>258737.5</v>
      </c>
    </row>
    <row r="19" spans="1:8">
      <c r="A19" s="35" t="s">
        <v>160</v>
      </c>
      <c r="B19" s="36" t="s">
        <v>23</v>
      </c>
      <c r="C19" s="7">
        <v>1016912.46</v>
      </c>
      <c r="D19" s="7">
        <v>0</v>
      </c>
      <c r="E19" s="7">
        <f t="shared" si="5"/>
        <v>1016912.46</v>
      </c>
      <c r="F19" s="7">
        <v>556394.31000000006</v>
      </c>
      <c r="G19" s="7">
        <v>487430.22</v>
      </c>
      <c r="H19" s="7">
        <f t="shared" si="3"/>
        <v>460518.14999999991</v>
      </c>
    </row>
    <row r="20" spans="1:8">
      <c r="A20" s="35" t="s">
        <v>161</v>
      </c>
      <c r="B20" s="36" t="s">
        <v>24</v>
      </c>
      <c r="C20" s="7">
        <v>297500</v>
      </c>
      <c r="D20" s="7">
        <v>0</v>
      </c>
      <c r="E20" s="7">
        <f t="shared" si="5"/>
        <v>297500</v>
      </c>
      <c r="F20" s="7">
        <v>187923.6</v>
      </c>
      <c r="G20" s="7">
        <v>184613.27</v>
      </c>
      <c r="H20" s="7">
        <f t="shared" si="3"/>
        <v>109576.4</v>
      </c>
    </row>
    <row r="21" spans="1:8">
      <c r="A21" s="35" t="s">
        <v>162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163</v>
      </c>
      <c r="B22" s="36" t="s">
        <v>26</v>
      </c>
      <c r="C22" s="7">
        <v>159334.81</v>
      </c>
      <c r="D22" s="7">
        <v>9800</v>
      </c>
      <c r="E22" s="7">
        <f t="shared" si="5"/>
        <v>169134.81</v>
      </c>
      <c r="F22" s="7">
        <v>30326.65</v>
      </c>
      <c r="G22" s="7">
        <v>30006.65</v>
      </c>
      <c r="H22" s="7">
        <f t="shared" si="3"/>
        <v>138808.16</v>
      </c>
    </row>
    <row r="23" spans="1:8">
      <c r="A23" s="56" t="s">
        <v>27</v>
      </c>
      <c r="B23" s="57"/>
      <c r="C23" s="6">
        <f>SUM(C24:C32)</f>
        <v>15213718.080000002</v>
      </c>
      <c r="D23" s="6">
        <f t="shared" ref="D23:G23" si="6">SUM(D24:D32)</f>
        <v>-620794</v>
      </c>
      <c r="E23" s="6">
        <f t="shared" si="6"/>
        <v>14592924.080000002</v>
      </c>
      <c r="F23" s="6">
        <f t="shared" si="6"/>
        <v>5646204.6400000006</v>
      </c>
      <c r="G23" s="6">
        <f t="shared" si="6"/>
        <v>5516667.5800000001</v>
      </c>
      <c r="H23" s="6">
        <f t="shared" si="3"/>
        <v>8946719.4400000013</v>
      </c>
    </row>
    <row r="24" spans="1:8">
      <c r="A24" s="35" t="s">
        <v>164</v>
      </c>
      <c r="B24" s="36" t="s">
        <v>28</v>
      </c>
      <c r="C24" s="7">
        <v>6481592.54</v>
      </c>
      <c r="D24" s="7">
        <v>21000</v>
      </c>
      <c r="E24" s="7">
        <f t="shared" ref="E24:E32" si="7">C24+D24</f>
        <v>6502592.54</v>
      </c>
      <c r="F24" s="7">
        <v>3419177.91</v>
      </c>
      <c r="G24" s="7">
        <v>3355966.21</v>
      </c>
      <c r="H24" s="7">
        <f t="shared" si="3"/>
        <v>3083414.63</v>
      </c>
    </row>
    <row r="25" spans="1:8">
      <c r="A25" s="35" t="s">
        <v>165</v>
      </c>
      <c r="B25" s="36" t="s">
        <v>29</v>
      </c>
      <c r="C25" s="7">
        <v>89500</v>
      </c>
      <c r="D25" s="7">
        <v>0</v>
      </c>
      <c r="E25" s="7">
        <f t="shared" si="7"/>
        <v>89500</v>
      </c>
      <c r="F25" s="7">
        <v>0</v>
      </c>
      <c r="G25" s="7">
        <v>0</v>
      </c>
      <c r="H25" s="7">
        <f t="shared" si="3"/>
        <v>89500</v>
      </c>
    </row>
    <row r="26" spans="1:8">
      <c r="A26" s="35" t="s">
        <v>166</v>
      </c>
      <c r="B26" s="36" t="s">
        <v>30</v>
      </c>
      <c r="C26" s="7">
        <v>1638159.99</v>
      </c>
      <c r="D26" s="7">
        <v>47842.52</v>
      </c>
      <c r="E26" s="7">
        <f t="shared" si="7"/>
        <v>1686002.51</v>
      </c>
      <c r="F26" s="7">
        <v>132125.94</v>
      </c>
      <c r="G26" s="7">
        <v>118125.94</v>
      </c>
      <c r="H26" s="7">
        <f t="shared" si="3"/>
        <v>1553876.57</v>
      </c>
    </row>
    <row r="27" spans="1:8">
      <c r="A27" s="35" t="s">
        <v>167</v>
      </c>
      <c r="B27" s="36" t="s">
        <v>31</v>
      </c>
      <c r="C27" s="7">
        <v>57150</v>
      </c>
      <c r="D27" s="7">
        <v>0</v>
      </c>
      <c r="E27" s="7">
        <f t="shared" si="7"/>
        <v>57150</v>
      </c>
      <c r="F27" s="7">
        <v>10646</v>
      </c>
      <c r="G27" s="7">
        <v>10646</v>
      </c>
      <c r="H27" s="7">
        <f t="shared" si="3"/>
        <v>46504</v>
      </c>
    </row>
    <row r="28" spans="1:8">
      <c r="A28" s="35" t="s">
        <v>168</v>
      </c>
      <c r="B28" s="36" t="s">
        <v>32</v>
      </c>
      <c r="C28" s="7">
        <v>3202500</v>
      </c>
      <c r="D28" s="7">
        <v>0</v>
      </c>
      <c r="E28" s="7">
        <f t="shared" si="7"/>
        <v>3202500</v>
      </c>
      <c r="F28" s="7">
        <v>1020606.93</v>
      </c>
      <c r="G28" s="7">
        <v>968641.57</v>
      </c>
      <c r="H28" s="7">
        <f t="shared" si="3"/>
        <v>2181893.0699999998</v>
      </c>
    </row>
    <row r="29" spans="1:8">
      <c r="A29" s="35" t="s">
        <v>169</v>
      </c>
      <c r="B29" s="36" t="s">
        <v>33</v>
      </c>
      <c r="C29" s="7">
        <v>26850.65</v>
      </c>
      <c r="D29" s="7">
        <v>0</v>
      </c>
      <c r="E29" s="7">
        <f t="shared" si="7"/>
        <v>26850.65</v>
      </c>
      <c r="F29" s="7">
        <v>11396.9</v>
      </c>
      <c r="G29" s="7">
        <v>11396.9</v>
      </c>
      <c r="H29" s="7">
        <f t="shared" si="3"/>
        <v>15453.750000000002</v>
      </c>
    </row>
    <row r="30" spans="1:8">
      <c r="A30" s="35" t="s">
        <v>170</v>
      </c>
      <c r="B30" s="36" t="s">
        <v>34</v>
      </c>
      <c r="C30" s="7">
        <v>15000</v>
      </c>
      <c r="D30" s="7">
        <v>0</v>
      </c>
      <c r="E30" s="7">
        <f t="shared" si="7"/>
        <v>15000</v>
      </c>
      <c r="F30" s="7">
        <v>2605.37</v>
      </c>
      <c r="G30" s="7">
        <v>2605.37</v>
      </c>
      <c r="H30" s="7">
        <f t="shared" si="3"/>
        <v>12394.630000000001</v>
      </c>
    </row>
    <row r="31" spans="1:8">
      <c r="A31" s="35" t="s">
        <v>171</v>
      </c>
      <c r="B31" s="36" t="s">
        <v>35</v>
      </c>
      <c r="C31" s="7">
        <v>89959.89</v>
      </c>
      <c r="D31" s="7">
        <v>0</v>
      </c>
      <c r="E31" s="7">
        <f t="shared" si="7"/>
        <v>89959.89</v>
      </c>
      <c r="F31" s="7">
        <v>17827.59</v>
      </c>
      <c r="G31" s="7">
        <v>17467.59</v>
      </c>
      <c r="H31" s="7">
        <f t="shared" si="3"/>
        <v>72132.3</v>
      </c>
    </row>
    <row r="32" spans="1:8">
      <c r="A32" s="35" t="s">
        <v>172</v>
      </c>
      <c r="B32" s="36" t="s">
        <v>36</v>
      </c>
      <c r="C32" s="7">
        <v>3613005.01</v>
      </c>
      <c r="D32" s="7">
        <v>-689636.52</v>
      </c>
      <c r="E32" s="7">
        <f t="shared" si="7"/>
        <v>2923368.4899999998</v>
      </c>
      <c r="F32" s="7">
        <v>1031818</v>
      </c>
      <c r="G32" s="7">
        <v>1031818</v>
      </c>
      <c r="H32" s="7">
        <f t="shared" si="3"/>
        <v>1891550.4899999998</v>
      </c>
    </row>
    <row r="33" spans="1:8">
      <c r="A33" s="56" t="s">
        <v>37</v>
      </c>
      <c r="B33" s="57"/>
      <c r="C33" s="6">
        <f>SUM(C34:C42)</f>
        <v>244500</v>
      </c>
      <c r="D33" s="6">
        <f t="shared" ref="D33:G33" si="8">SUM(D34:D42)</f>
        <v>0</v>
      </c>
      <c r="E33" s="6">
        <f t="shared" si="8"/>
        <v>244500</v>
      </c>
      <c r="F33" s="6">
        <f t="shared" si="8"/>
        <v>88016</v>
      </c>
      <c r="G33" s="6">
        <f t="shared" si="8"/>
        <v>88016</v>
      </c>
      <c r="H33" s="6">
        <f t="shared" si="3"/>
        <v>156484</v>
      </c>
    </row>
    <row r="34" spans="1:8">
      <c r="A34" s="35" t="s">
        <v>173</v>
      </c>
      <c r="B34" s="36" t="s">
        <v>38</v>
      </c>
      <c r="C34" s="7">
        <v>46000</v>
      </c>
      <c r="D34" s="7">
        <v>0</v>
      </c>
      <c r="E34" s="7">
        <f t="shared" ref="E34:E42" si="9">C34+D34</f>
        <v>46000</v>
      </c>
      <c r="F34" s="7">
        <v>10800</v>
      </c>
      <c r="G34" s="7">
        <v>10800</v>
      </c>
      <c r="H34" s="7">
        <f t="shared" si="3"/>
        <v>35200</v>
      </c>
    </row>
    <row r="35" spans="1:8">
      <c r="A35" s="35" t="s">
        <v>174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175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176</v>
      </c>
      <c r="B37" s="36" t="s">
        <v>41</v>
      </c>
      <c r="C37" s="7">
        <v>198500</v>
      </c>
      <c r="D37" s="7">
        <v>0</v>
      </c>
      <c r="E37" s="7">
        <f t="shared" si="9"/>
        <v>198500</v>
      </c>
      <c r="F37" s="7">
        <v>77216</v>
      </c>
      <c r="G37" s="7">
        <v>77216</v>
      </c>
      <c r="H37" s="7">
        <f t="shared" si="3"/>
        <v>121284</v>
      </c>
    </row>
    <row r="38" spans="1:8">
      <c r="A38" s="35" t="s">
        <v>177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178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179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56" t="s">
        <v>47</v>
      </c>
      <c r="B43" s="57"/>
      <c r="C43" s="6">
        <f>SUM(C44:C52)</f>
        <v>205894.99</v>
      </c>
      <c r="D43" s="6">
        <f t="shared" ref="D43:G43" si="10">SUM(D44:D52)</f>
        <v>1343147.6099999999</v>
      </c>
      <c r="E43" s="6">
        <f t="shared" si="10"/>
        <v>1549042.6</v>
      </c>
      <c r="F43" s="6">
        <f t="shared" si="10"/>
        <v>478633.68000000005</v>
      </c>
      <c r="G43" s="6">
        <f t="shared" si="10"/>
        <v>409826.89</v>
      </c>
      <c r="H43" s="6">
        <f t="shared" si="3"/>
        <v>1070408.92</v>
      </c>
    </row>
    <row r="44" spans="1:8">
      <c r="A44" s="35" t="s">
        <v>180</v>
      </c>
      <c r="B44" s="36" t="s">
        <v>48</v>
      </c>
      <c r="C44" s="7">
        <v>58989.54</v>
      </c>
      <c r="D44" s="7">
        <v>52737</v>
      </c>
      <c r="E44" s="7">
        <f t="shared" ref="E44:E52" si="11">C44+D44</f>
        <v>111726.54000000001</v>
      </c>
      <c r="F44" s="7">
        <v>39813.53</v>
      </c>
      <c r="G44" s="7">
        <v>34011.96</v>
      </c>
      <c r="H44" s="7">
        <f t="shared" si="3"/>
        <v>71913.010000000009</v>
      </c>
    </row>
    <row r="45" spans="1:8">
      <c r="A45" s="35" t="s">
        <v>181</v>
      </c>
      <c r="B45" s="3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35" t="s">
        <v>182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183</v>
      </c>
      <c r="B47" s="36" t="s">
        <v>51</v>
      </c>
      <c r="C47" s="7">
        <v>91892.45</v>
      </c>
      <c r="D47" s="7">
        <v>295545</v>
      </c>
      <c r="E47" s="7">
        <f t="shared" si="11"/>
        <v>387437.45</v>
      </c>
      <c r="F47" s="7">
        <v>306700</v>
      </c>
      <c r="G47" s="7">
        <v>306700</v>
      </c>
      <c r="H47" s="7">
        <f t="shared" si="3"/>
        <v>80737.450000000012</v>
      </c>
    </row>
    <row r="48" spans="1:8">
      <c r="A48" s="35" t="s">
        <v>184</v>
      </c>
      <c r="B48" s="36" t="s">
        <v>52</v>
      </c>
      <c r="C48" s="7">
        <v>0</v>
      </c>
      <c r="D48" s="7">
        <v>56305.41</v>
      </c>
      <c r="E48" s="7">
        <f t="shared" si="11"/>
        <v>56305.41</v>
      </c>
      <c r="F48" s="7">
        <v>0</v>
      </c>
      <c r="G48" s="7">
        <v>0</v>
      </c>
      <c r="H48" s="7">
        <f t="shared" si="3"/>
        <v>56305.41</v>
      </c>
    </row>
    <row r="49" spans="1:8">
      <c r="A49" s="35" t="s">
        <v>185</v>
      </c>
      <c r="B49" s="36" t="s">
        <v>53</v>
      </c>
      <c r="C49" s="7">
        <v>54013</v>
      </c>
      <c r="D49" s="7">
        <v>938560.2</v>
      </c>
      <c r="E49" s="7">
        <f t="shared" si="11"/>
        <v>992573.2</v>
      </c>
      <c r="F49" s="7">
        <v>132120.15</v>
      </c>
      <c r="G49" s="7">
        <v>69114.929999999993</v>
      </c>
      <c r="H49" s="7">
        <f t="shared" si="3"/>
        <v>860453.04999999993</v>
      </c>
    </row>
    <row r="50" spans="1:8">
      <c r="A50" s="35" t="s">
        <v>186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187</v>
      </c>
      <c r="B51" s="36" t="s">
        <v>55</v>
      </c>
      <c r="C51" s="7">
        <v>1000</v>
      </c>
      <c r="D51" s="7">
        <v>0</v>
      </c>
      <c r="E51" s="7">
        <f t="shared" si="11"/>
        <v>1000</v>
      </c>
      <c r="F51" s="7">
        <v>0</v>
      </c>
      <c r="G51" s="7">
        <v>0</v>
      </c>
      <c r="H51" s="7">
        <f t="shared" si="3"/>
        <v>1000</v>
      </c>
    </row>
    <row r="52" spans="1:8">
      <c r="A52" s="35" t="s">
        <v>188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56" t="s">
        <v>57</v>
      </c>
      <c r="B53" s="57"/>
      <c r="C53" s="6">
        <f>SUM(C54:C56)</f>
        <v>100000</v>
      </c>
      <c r="D53" s="6">
        <f t="shared" ref="D53:G53" si="12">SUM(D54:D56)</f>
        <v>0</v>
      </c>
      <c r="E53" s="6">
        <f t="shared" si="12"/>
        <v>100000</v>
      </c>
      <c r="F53" s="6">
        <f t="shared" si="12"/>
        <v>0</v>
      </c>
      <c r="G53" s="6">
        <f t="shared" si="12"/>
        <v>0</v>
      </c>
      <c r="H53" s="6">
        <f t="shared" si="3"/>
        <v>100000</v>
      </c>
    </row>
    <row r="54" spans="1:8">
      <c r="A54" s="35" t="s">
        <v>189</v>
      </c>
      <c r="B54" s="36" t="s">
        <v>58</v>
      </c>
      <c r="C54" s="7">
        <v>100000</v>
      </c>
      <c r="D54" s="7">
        <v>0</v>
      </c>
      <c r="E54" s="7">
        <f t="shared" ref="E54:E56" si="13">C54+D54</f>
        <v>100000</v>
      </c>
      <c r="F54" s="7">
        <v>0</v>
      </c>
      <c r="G54" s="7">
        <v>0</v>
      </c>
      <c r="H54" s="7">
        <f t="shared" si="3"/>
        <v>100000</v>
      </c>
    </row>
    <row r="55" spans="1:8">
      <c r="A55" s="35" t="s">
        <v>190</v>
      </c>
      <c r="B55" s="3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35" t="s">
        <v>191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56" t="s">
        <v>61</v>
      </c>
      <c r="B57" s="57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192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193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194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195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196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197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198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56" t="s">
        <v>70</v>
      </c>
      <c r="B66" s="57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199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200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324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56" t="s">
        <v>74</v>
      </c>
      <c r="B70" s="57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201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202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203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204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205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206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207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58" t="s">
        <v>82</v>
      </c>
      <c r="B79" s="59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52" t="s">
        <v>9</v>
      </c>
      <c r="B80" s="53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35" t="s">
        <v>208</v>
      </c>
      <c r="B81" s="4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5" t="s">
        <v>209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210</v>
      </c>
      <c r="B83" s="4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35" t="s">
        <v>211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212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213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214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52" t="s">
        <v>17</v>
      </c>
      <c r="B88" s="53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35" t="s">
        <v>215</v>
      </c>
      <c r="B89" s="4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5" t="s">
        <v>216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217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218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219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220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221</v>
      </c>
      <c r="B95" s="4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35" t="s">
        <v>222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223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52" t="s">
        <v>27</v>
      </c>
      <c r="B98" s="53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35" t="s">
        <v>224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225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226</v>
      </c>
      <c r="B101" s="4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35" t="s">
        <v>227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228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229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230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231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232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52" t="s">
        <v>37</v>
      </c>
      <c r="B108" s="53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233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234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235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236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237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238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239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52" t="s">
        <v>47</v>
      </c>
      <c r="B118" s="53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240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241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242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243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244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245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246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247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248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52" t="s">
        <v>57</v>
      </c>
      <c r="B128" s="53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35" t="s">
        <v>249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250</v>
      </c>
      <c r="B130" s="4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35" t="s">
        <v>251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52" t="s">
        <v>61</v>
      </c>
      <c r="B132" s="53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252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253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254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255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256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257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258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52" t="s">
        <v>70</v>
      </c>
      <c r="B141" s="53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259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260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325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52" t="s">
        <v>74</v>
      </c>
      <c r="B145" s="53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261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262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263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264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265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266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267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54" t="s">
        <v>83</v>
      </c>
      <c r="B154" s="55"/>
      <c r="C154" s="8">
        <f>C4+C79</f>
        <v>39479682.280000009</v>
      </c>
      <c r="D154" s="8">
        <f t="shared" ref="D154:H154" si="42">D4+D79</f>
        <v>802153.60999999987</v>
      </c>
      <c r="E154" s="8">
        <f t="shared" si="42"/>
        <v>40281835.890000008</v>
      </c>
      <c r="F154" s="8">
        <f t="shared" si="42"/>
        <v>16148323.91</v>
      </c>
      <c r="G154" s="8">
        <f t="shared" si="42"/>
        <v>15804161.920000002</v>
      </c>
      <c r="H154" s="8">
        <f t="shared" si="42"/>
        <v>24133511.980000004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A24" sqref="A24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327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39479682.280000001</v>
      </c>
      <c r="C5" s="8">
        <f t="shared" ref="C5:G5" si="0">SUM(C6:C13)</f>
        <v>802153.61</v>
      </c>
      <c r="D5" s="8">
        <f t="shared" si="0"/>
        <v>40281835.890000001</v>
      </c>
      <c r="E5" s="8">
        <f t="shared" si="0"/>
        <v>16148323.91</v>
      </c>
      <c r="F5" s="8">
        <f t="shared" si="0"/>
        <v>15665932.060000001</v>
      </c>
      <c r="G5" s="8">
        <f t="shared" si="0"/>
        <v>24133511.98</v>
      </c>
    </row>
    <row r="6" spans="1:7">
      <c r="A6" s="18">
        <v>3112</v>
      </c>
      <c r="B6" s="9">
        <v>39479682.280000001</v>
      </c>
      <c r="C6" s="9">
        <v>0</v>
      </c>
      <c r="D6" s="9">
        <f>B6+C6</f>
        <v>39479682.280000001</v>
      </c>
      <c r="E6" s="9">
        <v>16148323.91</v>
      </c>
      <c r="F6" s="9">
        <v>15665932.060000001</v>
      </c>
      <c r="G6" s="9">
        <f>D6-E6</f>
        <v>23331358.370000001</v>
      </c>
    </row>
    <row r="7" spans="1:7">
      <c r="A7" s="18">
        <v>3112</v>
      </c>
      <c r="B7" s="9">
        <v>0</v>
      </c>
      <c r="C7" s="9">
        <v>802153.61</v>
      </c>
      <c r="D7" s="9">
        <f t="shared" ref="D7:D13" si="1">B7+C7</f>
        <v>802153.61</v>
      </c>
      <c r="E7" s="9">
        <v>0</v>
      </c>
      <c r="F7" s="9">
        <v>0</v>
      </c>
      <c r="G7" s="9">
        <f t="shared" ref="G7:G13" si="2">D7-E7</f>
        <v>802153.61</v>
      </c>
    </row>
    <row r="8" spans="1:7">
      <c r="A8" s="18" t="s">
        <v>92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93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94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95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96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97</v>
      </c>
      <c r="B15" s="9"/>
      <c r="C15" s="9"/>
      <c r="D15" s="9"/>
      <c r="E15" s="9"/>
      <c r="F15" s="9"/>
      <c r="G15" s="9"/>
    </row>
    <row r="16" spans="1:7">
      <c r="A16" s="19" t="s">
        <v>98</v>
      </c>
      <c r="B16" s="8">
        <f>SUM(B17:B24)</f>
        <v>0</v>
      </c>
      <c r="C16" s="8">
        <f t="shared" ref="C16:G16" si="3">SUM(C17:C24)</f>
        <v>0</v>
      </c>
      <c r="D16" s="8">
        <f t="shared" si="3"/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</row>
    <row r="17" spans="1:7">
      <c r="A17" s="18" t="s">
        <v>90</v>
      </c>
      <c r="B17" s="9"/>
      <c r="C17" s="9"/>
      <c r="D17" s="9">
        <f>B17+C17</f>
        <v>0</v>
      </c>
      <c r="E17" s="9"/>
      <c r="F17" s="9"/>
      <c r="G17" s="9">
        <f t="shared" ref="G17:G24" si="4">D17-E17</f>
        <v>0</v>
      </c>
    </row>
    <row r="18" spans="1:7">
      <c r="A18" s="18" t="s">
        <v>91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92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93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94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95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96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39479682.280000001</v>
      </c>
      <c r="C26" s="8">
        <f t="shared" ref="C26:G26" si="6">C5+C16</f>
        <v>802153.61</v>
      </c>
      <c r="D26" s="8">
        <f t="shared" si="6"/>
        <v>40281835.890000001</v>
      </c>
      <c r="E26" s="8">
        <f t="shared" si="6"/>
        <v>16148323.91</v>
      </c>
      <c r="F26" s="8">
        <f t="shared" si="6"/>
        <v>15665932.060000001</v>
      </c>
      <c r="G26" s="8">
        <f t="shared" si="6"/>
        <v>24133511.98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0"/>
  <sheetViews>
    <sheetView workbookViewId="0">
      <selection sqref="A1:H1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328</v>
      </c>
      <c r="B1" s="70"/>
      <c r="C1" s="70"/>
      <c r="D1" s="70"/>
      <c r="E1" s="70"/>
      <c r="F1" s="70"/>
      <c r="G1" s="70"/>
      <c r="H1" s="71"/>
    </row>
    <row r="2" spans="1:8" ht="12" customHeight="1">
      <c r="A2" s="75"/>
      <c r="B2" s="76"/>
      <c r="C2" s="74" t="s">
        <v>0</v>
      </c>
      <c r="D2" s="74"/>
      <c r="E2" s="74"/>
      <c r="F2" s="74"/>
      <c r="G2" s="74"/>
      <c r="H2" s="43"/>
    </row>
    <row r="3" spans="1:8" ht="22.5">
      <c r="A3" s="77" t="s">
        <v>1</v>
      </c>
      <c r="B3" s="78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9" t="s">
        <v>99</v>
      </c>
      <c r="B5" s="80"/>
      <c r="C5" s="8">
        <f>C6+C16+C25+C36</f>
        <v>39479682.279999994</v>
      </c>
      <c r="D5" s="8">
        <f t="shared" ref="D5:H5" si="0">D6+D16+D25+D36</f>
        <v>802153.61</v>
      </c>
      <c r="E5" s="8">
        <f t="shared" si="0"/>
        <v>40281835.889999993</v>
      </c>
      <c r="F5" s="8">
        <f t="shared" si="0"/>
        <v>16148323.91</v>
      </c>
      <c r="G5" s="8">
        <f t="shared" si="0"/>
        <v>15665932.060000001</v>
      </c>
      <c r="H5" s="8">
        <f t="shared" si="0"/>
        <v>24133511.979999993</v>
      </c>
    </row>
    <row r="6" spans="1:8" ht="12.75" customHeight="1">
      <c r="A6" s="58" t="s">
        <v>100</v>
      </c>
      <c r="B6" s="59"/>
      <c r="C6" s="8">
        <f>SUM(C7:C14)</f>
        <v>696567.65</v>
      </c>
      <c r="D6" s="8">
        <f t="shared" ref="D6:H6" si="1">SUM(D7:D14)</f>
        <v>9500</v>
      </c>
      <c r="E6" s="8">
        <f t="shared" si="1"/>
        <v>706067.65</v>
      </c>
      <c r="F6" s="8">
        <f t="shared" si="1"/>
        <v>284710.84000000003</v>
      </c>
      <c r="G6" s="8">
        <f t="shared" si="1"/>
        <v>281022.15000000002</v>
      </c>
      <c r="H6" s="8">
        <f t="shared" si="1"/>
        <v>421356.81</v>
      </c>
    </row>
    <row r="7" spans="1:8">
      <c r="A7" s="46" t="s">
        <v>268</v>
      </c>
      <c r="B7" s="40" t="s">
        <v>101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269</v>
      </c>
      <c r="B8" s="40" t="s">
        <v>102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270</v>
      </c>
      <c r="B9" s="40" t="s">
        <v>103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271</v>
      </c>
      <c r="B10" s="40" t="s">
        <v>104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272</v>
      </c>
      <c r="B11" s="40" t="s">
        <v>105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273</v>
      </c>
      <c r="B12" s="40" t="s">
        <v>106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274</v>
      </c>
      <c r="B13" s="40" t="s">
        <v>107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275</v>
      </c>
      <c r="B14" s="40" t="s">
        <v>108</v>
      </c>
      <c r="C14" s="9">
        <v>696567.65</v>
      </c>
      <c r="D14" s="9">
        <v>9500</v>
      </c>
      <c r="E14" s="9">
        <f t="shared" si="2"/>
        <v>706067.65</v>
      </c>
      <c r="F14" s="9">
        <v>284710.84000000003</v>
      </c>
      <c r="G14" s="9">
        <v>281022.15000000002</v>
      </c>
      <c r="H14" s="9">
        <f t="shared" si="3"/>
        <v>421356.81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58" t="s">
        <v>109</v>
      </c>
      <c r="B16" s="73"/>
      <c r="C16" s="8">
        <f>SUM(C17:C23)</f>
        <v>38783114.629999995</v>
      </c>
      <c r="D16" s="8">
        <f t="shared" ref="D16:G16" si="4">SUM(D17:D23)</f>
        <v>792653.61</v>
      </c>
      <c r="E16" s="8">
        <f t="shared" si="4"/>
        <v>39575768.239999995</v>
      </c>
      <c r="F16" s="8">
        <f t="shared" si="4"/>
        <v>15863613.07</v>
      </c>
      <c r="G16" s="8">
        <f t="shared" si="4"/>
        <v>15384909.91</v>
      </c>
      <c r="H16" s="8">
        <f t="shared" si="3"/>
        <v>23712155.169999994</v>
      </c>
    </row>
    <row r="17" spans="1:8">
      <c r="A17" s="46" t="s">
        <v>276</v>
      </c>
      <c r="B17" s="40" t="s">
        <v>110</v>
      </c>
      <c r="C17" s="9">
        <v>22028962.93</v>
      </c>
      <c r="D17" s="9">
        <v>494354.22</v>
      </c>
      <c r="E17" s="9">
        <f>C17+D17</f>
        <v>22523317.149999999</v>
      </c>
      <c r="F17" s="9">
        <v>8558635.8499999996</v>
      </c>
      <c r="G17" s="9">
        <v>8194858.0499999998</v>
      </c>
      <c r="H17" s="9">
        <f t="shared" si="3"/>
        <v>13964681.299999999</v>
      </c>
    </row>
    <row r="18" spans="1:8">
      <c r="A18" s="46" t="s">
        <v>277</v>
      </c>
      <c r="B18" s="40" t="s">
        <v>111</v>
      </c>
      <c r="C18" s="9">
        <v>16754151.699999999</v>
      </c>
      <c r="D18" s="9">
        <v>298299.39</v>
      </c>
      <c r="E18" s="9">
        <f t="shared" ref="E18:E23" si="5">C18+D18</f>
        <v>17052451.09</v>
      </c>
      <c r="F18" s="9">
        <v>7304977.2199999997</v>
      </c>
      <c r="G18" s="9">
        <v>7190051.8600000003</v>
      </c>
      <c r="H18" s="9">
        <f t="shared" si="3"/>
        <v>9747473.870000001</v>
      </c>
    </row>
    <row r="19" spans="1:8">
      <c r="A19" s="46" t="s">
        <v>278</v>
      </c>
      <c r="B19" s="40" t="s">
        <v>112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279</v>
      </c>
      <c r="B20" s="40" t="s">
        <v>113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280</v>
      </c>
      <c r="B21" s="40" t="s">
        <v>114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>
      <c r="A22" s="46" t="s">
        <v>281</v>
      </c>
      <c r="B22" s="40" t="s">
        <v>115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282</v>
      </c>
      <c r="B23" s="40" t="s">
        <v>116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58" t="s">
        <v>117</v>
      </c>
      <c r="B25" s="73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283</v>
      </c>
      <c r="B26" s="40" t="s">
        <v>118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284</v>
      </c>
      <c r="B27" s="40" t="s">
        <v>119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285</v>
      </c>
      <c r="B28" s="40" t="s">
        <v>120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286</v>
      </c>
      <c r="B29" s="40" t="s">
        <v>121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287</v>
      </c>
      <c r="B30" s="40" t="s">
        <v>122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288</v>
      </c>
      <c r="B31" s="40" t="s">
        <v>123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289</v>
      </c>
      <c r="B32" s="40" t="s">
        <v>124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290</v>
      </c>
      <c r="B33" s="40" t="s">
        <v>125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291</v>
      </c>
      <c r="B34" s="40" t="s">
        <v>126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58" t="s">
        <v>127</v>
      </c>
      <c r="B36" s="73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292</v>
      </c>
      <c r="B37" s="40" t="s">
        <v>128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293</v>
      </c>
      <c r="B38" s="48" t="s">
        <v>129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294</v>
      </c>
      <c r="B39" s="40" t="s">
        <v>130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295</v>
      </c>
      <c r="B40" s="40" t="s">
        <v>131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58" t="s">
        <v>132</v>
      </c>
      <c r="B42" s="73"/>
      <c r="C42" s="8">
        <f>C43+C53+C62+C73</f>
        <v>0</v>
      </c>
      <c r="D42" s="8">
        <f t="shared" ref="D42:G42" si="10">D43+D53+D62+D73</f>
        <v>0</v>
      </c>
      <c r="E42" s="8">
        <f t="shared" si="10"/>
        <v>0</v>
      </c>
      <c r="F42" s="8">
        <f t="shared" si="10"/>
        <v>0</v>
      </c>
      <c r="G42" s="8">
        <f t="shared" si="10"/>
        <v>0</v>
      </c>
      <c r="H42" s="8">
        <f t="shared" si="3"/>
        <v>0</v>
      </c>
    </row>
    <row r="43" spans="1:8" ht="12.75">
      <c r="A43" s="58" t="s">
        <v>100</v>
      </c>
      <c r="B43" s="73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296</v>
      </c>
      <c r="B44" s="40" t="s">
        <v>101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297</v>
      </c>
      <c r="B45" s="40" t="s">
        <v>102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298</v>
      </c>
      <c r="B46" s="40" t="s">
        <v>103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299</v>
      </c>
      <c r="B47" s="40" t="s">
        <v>104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300</v>
      </c>
      <c r="B48" s="40" t="s">
        <v>105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301</v>
      </c>
      <c r="B49" s="40" t="s">
        <v>106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302</v>
      </c>
      <c r="B50" s="40" t="s">
        <v>107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303</v>
      </c>
      <c r="B51" s="40" t="s">
        <v>108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58" t="s">
        <v>109</v>
      </c>
      <c r="B53" s="73"/>
      <c r="C53" s="8">
        <f>SUM(C54:C60)</f>
        <v>0</v>
      </c>
      <c r="D53" s="8">
        <f t="shared" ref="D53:G53" si="13">SUM(D54:D60)</f>
        <v>0</v>
      </c>
      <c r="E53" s="8">
        <f t="shared" si="13"/>
        <v>0</v>
      </c>
      <c r="F53" s="8">
        <f t="shared" si="13"/>
        <v>0</v>
      </c>
      <c r="G53" s="8">
        <f t="shared" si="13"/>
        <v>0</v>
      </c>
      <c r="H53" s="8">
        <f t="shared" si="3"/>
        <v>0</v>
      </c>
    </row>
    <row r="54" spans="1:8">
      <c r="A54" s="46" t="s">
        <v>304</v>
      </c>
      <c r="B54" s="40" t="s">
        <v>110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305</v>
      </c>
      <c r="B55" s="40" t="s">
        <v>111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306</v>
      </c>
      <c r="B56" s="40" t="s">
        <v>112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307</v>
      </c>
      <c r="B57" s="40" t="s">
        <v>113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308</v>
      </c>
      <c r="B58" s="40" t="s">
        <v>114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>
      <c r="A59" s="46" t="s">
        <v>309</v>
      </c>
      <c r="B59" s="40" t="s">
        <v>115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310</v>
      </c>
      <c r="B60" s="40" t="s">
        <v>116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58" t="s">
        <v>117</v>
      </c>
      <c r="B62" s="73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311</v>
      </c>
      <c r="B63" s="40" t="s">
        <v>118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312</v>
      </c>
      <c r="B64" s="40" t="s">
        <v>119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313</v>
      </c>
      <c r="B65" s="40" t="s">
        <v>120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314</v>
      </c>
      <c r="B66" s="40" t="s">
        <v>121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315</v>
      </c>
      <c r="B67" s="40" t="s">
        <v>122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316</v>
      </c>
      <c r="B68" s="40" t="s">
        <v>123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317</v>
      </c>
      <c r="B69" s="40" t="s">
        <v>124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318</v>
      </c>
      <c r="B70" s="40" t="s">
        <v>125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319</v>
      </c>
      <c r="B71" s="40" t="s">
        <v>126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58" t="s">
        <v>127</v>
      </c>
      <c r="B73" s="73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320</v>
      </c>
      <c r="B74" s="40" t="s">
        <v>128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321</v>
      </c>
      <c r="B75" s="48" t="s">
        <v>129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322</v>
      </c>
      <c r="B76" s="40" t="s">
        <v>130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323</v>
      </c>
      <c r="B77" s="40" t="s">
        <v>131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58" t="s">
        <v>83</v>
      </c>
      <c r="B79" s="73"/>
      <c r="C79" s="8">
        <f>C5+C42</f>
        <v>39479682.279999994</v>
      </c>
      <c r="D79" s="8">
        <f t="shared" ref="D79:H79" si="20">D5+D42</f>
        <v>802153.61</v>
      </c>
      <c r="E79" s="8">
        <f t="shared" si="20"/>
        <v>40281835.889999993</v>
      </c>
      <c r="F79" s="8">
        <f t="shared" si="20"/>
        <v>16148323.91</v>
      </c>
      <c r="G79" s="8">
        <f t="shared" si="20"/>
        <v>15665932.060000001</v>
      </c>
      <c r="H79" s="8">
        <f t="shared" si="20"/>
        <v>24133511.979999993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A40" sqref="A40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329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133</v>
      </c>
      <c r="F3" s="14" t="s">
        <v>86</v>
      </c>
      <c r="G3" s="26" t="s">
        <v>7</v>
      </c>
    </row>
    <row r="4" spans="1:7">
      <c r="A4" s="27" t="s">
        <v>134</v>
      </c>
      <c r="B4" s="28">
        <f>B5+B6+B7+B10+B11+B14</f>
        <v>19765513.16</v>
      </c>
      <c r="C4" s="28">
        <f t="shared" ref="C4:G4" si="0">C5+C6+C7+C10+C11+C14</f>
        <v>60000</v>
      </c>
      <c r="D4" s="28">
        <f t="shared" si="0"/>
        <v>19825513.16</v>
      </c>
      <c r="E4" s="28">
        <f t="shared" si="0"/>
        <v>8283518.4800000004</v>
      </c>
      <c r="F4" s="28">
        <f t="shared" si="0"/>
        <v>8283518.4800000004</v>
      </c>
      <c r="G4" s="28">
        <f t="shared" si="0"/>
        <v>11541994.68</v>
      </c>
    </row>
    <row r="5" spans="1:7">
      <c r="A5" s="29" t="s">
        <v>135</v>
      </c>
      <c r="B5" s="9">
        <v>19765513.16</v>
      </c>
      <c r="C5" s="9">
        <v>60000</v>
      </c>
      <c r="D5" s="8">
        <f>B5+C5</f>
        <v>19825513.16</v>
      </c>
      <c r="E5" s="9">
        <v>8283518.4800000004</v>
      </c>
      <c r="F5" s="9">
        <v>8283518.4800000004</v>
      </c>
      <c r="G5" s="8">
        <f>D5-E5</f>
        <v>11541994.68</v>
      </c>
    </row>
    <row r="6" spans="1:7">
      <c r="A6" s="29" t="s">
        <v>136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137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138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139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140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141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142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143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144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145</v>
      </c>
      <c r="B16" s="8">
        <f>B17+B18+B19+B22+B23+B26</f>
        <v>0</v>
      </c>
      <c r="C16" s="8">
        <f t="shared" ref="C16:G16" si="6">C17+C18+C19+C22+C23+C26</f>
        <v>0</v>
      </c>
      <c r="D16" s="8">
        <f t="shared" si="6"/>
        <v>0</v>
      </c>
      <c r="E16" s="8">
        <f t="shared" si="6"/>
        <v>0</v>
      </c>
      <c r="F16" s="8">
        <f t="shared" si="6"/>
        <v>0</v>
      </c>
      <c r="G16" s="8">
        <f t="shared" si="6"/>
        <v>0</v>
      </c>
    </row>
    <row r="17" spans="1:7">
      <c r="A17" s="29" t="s">
        <v>135</v>
      </c>
      <c r="B17" s="9">
        <v>0</v>
      </c>
      <c r="C17" s="9">
        <v>0</v>
      </c>
      <c r="D17" s="8">
        <f t="shared" ref="D17:D18" si="7">B17+C17</f>
        <v>0</v>
      </c>
      <c r="E17" s="9">
        <v>0</v>
      </c>
      <c r="F17" s="9">
        <v>0</v>
      </c>
      <c r="G17" s="8">
        <f t="shared" ref="G17:G26" si="8">D17-E17</f>
        <v>0</v>
      </c>
    </row>
    <row r="18" spans="1:7">
      <c r="A18" s="29" t="s">
        <v>136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137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138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139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140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141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142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143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144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146</v>
      </c>
      <c r="B27" s="8">
        <f>B4+B16</f>
        <v>19765513.16</v>
      </c>
      <c r="C27" s="8">
        <f t="shared" ref="C27:G27" si="13">C4+C16</f>
        <v>60000</v>
      </c>
      <c r="D27" s="8">
        <f t="shared" si="13"/>
        <v>19825513.16</v>
      </c>
      <c r="E27" s="8">
        <f t="shared" si="13"/>
        <v>8283518.4800000004</v>
      </c>
      <c r="F27" s="8">
        <f t="shared" si="13"/>
        <v>8283518.4800000004</v>
      </c>
      <c r="G27" s="8">
        <f t="shared" si="13"/>
        <v>11541994.68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cp:lastPrinted>2017-04-18T18:51:15Z</cp:lastPrinted>
  <dcterms:created xsi:type="dcterms:W3CDTF">2017-01-11T17:22:36Z</dcterms:created>
  <dcterms:modified xsi:type="dcterms:W3CDTF">2017-07-25T20:10:08Z</dcterms:modified>
</cp:coreProperties>
</file>