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RACCIONES\"/>
    </mc:Choice>
  </mc:AlternateContent>
  <bookViews>
    <workbookView xWindow="0" yWindow="0" windowWidth="28800" windowHeight="12330" activeTab="1"/>
  </bookViews>
  <sheets>
    <sheet name="POA 2020" sheetId="2" r:id="rId1"/>
    <sheet name="MIR ADMON 2020" sheetId="3" r:id="rId2"/>
    <sheet name="Hoja1" sheetId="1" r:id="rId3"/>
  </sheets>
  <externalReferences>
    <externalReference r:id="rId4"/>
    <externalReference r:id="rId5"/>
    <externalReference r:id="rId6"/>
    <externalReference r:id="rId7"/>
  </externalReferences>
  <definedNames>
    <definedName name="A">#REF!</definedName>
    <definedName name="AAA">'[2]POA 2014 (Ejemplo)'!$E$1:$F$29</definedName>
    <definedName name="AAAAAAA">'[2]POA 2014 (Ejemplo)'!$H$1:$I$112</definedName>
    <definedName name="AAAAAAAAAAAA">#REF!</definedName>
    <definedName name="aaaaaaaaaaaaaaa">#REF!</definedName>
    <definedName name="AAAAAAAAAAAAAAAAAAAAA">'[2]POA 2014 (Ejemplo)'!$E$1:$F$29</definedName>
    <definedName name="AAADD">'[2]POA 2014 (Ejemplo)'!$E$1:$F$29</definedName>
    <definedName name="bbbbbbbbbbbbbbb">'[3]POA 2014 (Ejemplo)'!$H$1:$I$112</definedName>
    <definedName name="ca">'[2]POA 2014 (Ejemplo)'!$K$1:$L$7</definedName>
    <definedName name="DD">#REF!</definedName>
    <definedName name="DDD">'[2]POA 2014 (Ejemplo)'!$H$1:$I$112</definedName>
    <definedName name="EE">'[4]POA 2014 (Ejemplo)'!$K$1:$L$7</definedName>
    <definedName name="EEEEEEEEEEEEEEEEE">'[2]POA 2014 (Ejemplo)'!$H$1:$I$112</definedName>
    <definedName name="EEEEEEEEEEEEEEEEEEEEEEEE">'[2]POA 2014 (Ejemplo)'!$K$1:$L$7</definedName>
    <definedName name="Fin">'[2]POA 2014 (Ejemplo)'!$B$1:$C$5</definedName>
    <definedName name="funcion">'[2]POA 2014 (Ejemplo)'!$E$1:$F$29</definedName>
    <definedName name="GGGG">'[2]POA 2014 (Ejemplo)'!$E$1:$F$29</definedName>
    <definedName name="GGGGGGGGGG">'[2]POA 2014 (Ejemplo)'!$H$1:$I$112</definedName>
    <definedName name="HHHHHHHHHHHHHHH">'[3]POA 2014 (Ejemplo)'!$H$1:$I$112</definedName>
    <definedName name="l">'POA 2020'!$B$1:$C$5</definedName>
    <definedName name="MMM">'[3]POA 2014 (Ejemplo)'!$E$1:$F$29</definedName>
    <definedName name="oo">#REF!</definedName>
    <definedName name="PP">#REF!</definedName>
    <definedName name="PPPPPPPPP">'[3]POA 2014 (Ejemplo)'!$E$1:$F$29</definedName>
    <definedName name="PPPPPPPPPP">'[3]POA 2014 (Ejemplo)'!$H$1:$I$112</definedName>
    <definedName name="PPPPPPPPPPPP">'[3]POA 2014 (Ejemplo)'!$K$1:$L$7</definedName>
    <definedName name="QQ">[1]ADMON!$B$1:$C$5</definedName>
    <definedName name="RRRRRR">#REF!</definedName>
    <definedName name="SS">'[4]POA 2014 (Ejemplo)'!$K$1:$L$7</definedName>
    <definedName name="sub">'[2]POA 2014 (Ejemplo)'!$H$1:$I$112</definedName>
    <definedName name="TTT">'[2]POA 2014 (Ejemplo)'!$E$1:$F$29</definedName>
    <definedName name="UUU">'[2]POA 2014 (Ejemplo)'!$K$1:$L$7</definedName>
    <definedName name="UUUUUUUUUUU">'[3]POA 2014 (Ejemplo)'!$K$1:$L$7</definedName>
    <definedName name="VVV">'[2]POA 2014 (Ejemplo)'!$K$1:$L$7</definedName>
    <definedName name="WWWWW">'[2]POA 2014 (Ejemplo)'!$K$1:$L$7</definedName>
    <definedName name="XX">'[2]POA 2014 (Ejemplo)'!$E$1:$F$29</definedName>
    <definedName name="XXXXXX">'[2]POA 2014 (Ejemplo)'!$H$1:$I$112</definedName>
    <definedName name="YYY">'[2]POA 2014 (Ejemplo)'!$H$1:$I$112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32" i="2" l="1"/>
  <c r="Q1132" i="2"/>
  <c r="P1132" i="2"/>
  <c r="O1132" i="2"/>
  <c r="N1132" i="2"/>
  <c r="M1132" i="2"/>
  <c r="L1132" i="2"/>
  <c r="K1132" i="2"/>
  <c r="J1132" i="2"/>
  <c r="I1132" i="2"/>
  <c r="H1132" i="2"/>
  <c r="G1132" i="2"/>
  <c r="S1132" i="2" s="1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C1093" i="2"/>
  <c r="C1092" i="2"/>
  <c r="C1091" i="2"/>
  <c r="C1090" i="2"/>
  <c r="C1089" i="2"/>
  <c r="A1086" i="2"/>
  <c r="A1072" i="2"/>
  <c r="A1051" i="2"/>
  <c r="C1033" i="2"/>
  <c r="C1032" i="2"/>
  <c r="C1031" i="2"/>
  <c r="R1014" i="2"/>
  <c r="Q1014" i="2"/>
  <c r="P1014" i="2"/>
  <c r="O1014" i="2"/>
  <c r="N1014" i="2"/>
  <c r="M1014" i="2"/>
  <c r="L1014" i="2"/>
  <c r="K1014" i="2"/>
  <c r="J1014" i="2"/>
  <c r="I1014" i="2"/>
  <c r="H1014" i="2"/>
  <c r="G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1014" i="2" s="1"/>
  <c r="C974" i="2"/>
  <c r="C973" i="2"/>
  <c r="C972" i="2"/>
  <c r="C971" i="2"/>
  <c r="C970" i="2"/>
  <c r="A967" i="2"/>
  <c r="A957" i="2"/>
  <c r="A944" i="2"/>
  <c r="C926" i="2"/>
  <c r="C925" i="2"/>
  <c r="C924" i="2"/>
  <c r="R907" i="2"/>
  <c r="Q907" i="2"/>
  <c r="P907" i="2"/>
  <c r="O907" i="2"/>
  <c r="N907" i="2"/>
  <c r="M907" i="2"/>
  <c r="L907" i="2"/>
  <c r="K907" i="2"/>
  <c r="J907" i="2"/>
  <c r="I907" i="2"/>
  <c r="H907" i="2"/>
  <c r="G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907" i="2" s="1"/>
  <c r="C876" i="2"/>
  <c r="C875" i="2"/>
  <c r="C874" i="2"/>
  <c r="C873" i="2"/>
  <c r="C872" i="2"/>
  <c r="A869" i="2"/>
  <c r="A856" i="2"/>
  <c r="A843" i="2"/>
  <c r="C823" i="2"/>
  <c r="C822" i="2"/>
  <c r="C821" i="2"/>
  <c r="R805" i="2"/>
  <c r="Q805" i="2"/>
  <c r="P805" i="2"/>
  <c r="O805" i="2"/>
  <c r="N805" i="2"/>
  <c r="M805" i="2"/>
  <c r="L805" i="2"/>
  <c r="K805" i="2"/>
  <c r="J805" i="2"/>
  <c r="I805" i="2"/>
  <c r="H805" i="2"/>
  <c r="G805" i="2"/>
  <c r="S805" i="2" s="1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C772" i="2"/>
  <c r="C771" i="2"/>
  <c r="C770" i="2"/>
  <c r="C769" i="2"/>
  <c r="C768" i="2"/>
  <c r="A765" i="2"/>
  <c r="A752" i="2"/>
  <c r="A738" i="2"/>
  <c r="A727" i="2"/>
  <c r="C710" i="2"/>
  <c r="C709" i="2"/>
  <c r="C708" i="2"/>
  <c r="R692" i="2"/>
  <c r="Q692" i="2"/>
  <c r="P692" i="2"/>
  <c r="O692" i="2"/>
  <c r="N692" i="2"/>
  <c r="M692" i="2"/>
  <c r="L692" i="2"/>
  <c r="K692" i="2"/>
  <c r="J692" i="2"/>
  <c r="I692" i="2"/>
  <c r="H692" i="2"/>
  <c r="G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92" i="2" s="1"/>
  <c r="C659" i="2"/>
  <c r="C658" i="2"/>
  <c r="C657" i="2"/>
  <c r="C656" i="2"/>
  <c r="C655" i="2"/>
  <c r="A651" i="2"/>
  <c r="C633" i="2"/>
  <c r="C632" i="2"/>
  <c r="C631" i="2"/>
  <c r="R616" i="2"/>
  <c r="Q616" i="2"/>
  <c r="P616" i="2"/>
  <c r="O616" i="2"/>
  <c r="N616" i="2"/>
  <c r="M616" i="2"/>
  <c r="L616" i="2"/>
  <c r="K616" i="2"/>
  <c r="J616" i="2"/>
  <c r="I616" i="2"/>
  <c r="H616" i="2"/>
  <c r="G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616" i="2" s="1"/>
  <c r="C581" i="2"/>
  <c r="C580" i="2"/>
  <c r="C579" i="2"/>
  <c r="C578" i="2"/>
  <c r="C577" i="2"/>
  <c r="A574" i="2"/>
  <c r="A559" i="2"/>
  <c r="A546" i="2"/>
  <c r="A532" i="2"/>
  <c r="C511" i="2"/>
  <c r="C510" i="2"/>
  <c r="C509" i="2"/>
  <c r="R493" i="2"/>
  <c r="Q493" i="2"/>
  <c r="P493" i="2"/>
  <c r="O493" i="2"/>
  <c r="N493" i="2"/>
  <c r="M493" i="2"/>
  <c r="L493" i="2"/>
  <c r="K493" i="2"/>
  <c r="J493" i="2"/>
  <c r="I493" i="2"/>
  <c r="H493" i="2"/>
  <c r="G493" i="2"/>
  <c r="S493" i="2" s="1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C452" i="2"/>
  <c r="C451" i="2"/>
  <c r="C450" i="2"/>
  <c r="C449" i="2"/>
  <c r="C448" i="2"/>
  <c r="A415" i="2"/>
  <c r="C392" i="2"/>
  <c r="C391" i="2"/>
  <c r="C390" i="2"/>
  <c r="R374" i="2"/>
  <c r="Q374" i="2"/>
  <c r="P374" i="2"/>
  <c r="O374" i="2"/>
  <c r="N374" i="2"/>
  <c r="M374" i="2"/>
  <c r="L374" i="2"/>
  <c r="K374" i="2"/>
  <c r="J374" i="2"/>
  <c r="I374" i="2"/>
  <c r="H374" i="2"/>
  <c r="G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74" i="2" s="1"/>
  <c r="C319" i="2"/>
  <c r="C318" i="2"/>
  <c r="C317" i="2"/>
  <c r="C316" i="2"/>
  <c r="C315" i="2"/>
  <c r="A312" i="2"/>
  <c r="A299" i="2"/>
  <c r="A286" i="2"/>
  <c r="A274" i="2"/>
  <c r="A263" i="2"/>
  <c r="A252" i="2"/>
  <c r="A240" i="2"/>
  <c r="C222" i="2"/>
  <c r="C221" i="2"/>
  <c r="C220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S204" i="2" s="1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C169" i="2"/>
  <c r="C168" i="2"/>
  <c r="C167" i="2"/>
  <c r="C166" i="2"/>
  <c r="C165" i="2"/>
  <c r="A162" i="2"/>
  <c r="A149" i="2"/>
  <c r="A138" i="2"/>
  <c r="C120" i="2"/>
  <c r="C119" i="2"/>
  <c r="C118" i="2"/>
</calcChain>
</file>

<file path=xl/comments1.xml><?xml version="1.0" encoding="utf-8"?>
<comments xmlns="http://schemas.openxmlformats.org/spreadsheetml/2006/main">
  <authors>
    <author>ADMINISTRACION</author>
  </authors>
  <commentList>
    <comment ref="S475" authorId="0" shapeId="0">
      <text>
        <r>
          <rPr>
            <b/>
            <sz val="9"/>
            <color indexed="81"/>
            <rFont val="Tahoma"/>
            <family val="2"/>
          </rPr>
          <t>ADMINISTRACION:</t>
        </r>
        <r>
          <rPr>
            <sz val="9"/>
            <color indexed="81"/>
            <rFont val="Tahoma"/>
            <family val="2"/>
          </rPr>
          <t xml:space="preserve">
277500 son de prodder</t>
        </r>
      </text>
    </comment>
    <comment ref="S607" authorId="0" shapeId="0">
      <text>
        <r>
          <rPr>
            <b/>
            <sz val="9"/>
            <color indexed="81"/>
            <rFont val="Tahoma"/>
            <family val="2"/>
          </rPr>
          <t>ADMINISTRACION:</t>
        </r>
        <r>
          <rPr>
            <sz val="9"/>
            <color indexed="81"/>
            <rFont val="Tahoma"/>
            <family val="2"/>
          </rPr>
          <t xml:space="preserve">
277500 son de prodder</t>
        </r>
      </text>
    </comment>
  </commentList>
</comments>
</file>

<file path=xl/sharedStrings.xml><?xml version="1.0" encoding="utf-8"?>
<sst xmlns="http://schemas.openxmlformats.org/spreadsheetml/2006/main" count="2353" uniqueCount="720">
  <si>
    <t>Finalidad</t>
  </si>
  <si>
    <t>Denominación</t>
  </si>
  <si>
    <t>Funcion</t>
  </si>
  <si>
    <t>Subfuncion</t>
  </si>
  <si>
    <t>ca</t>
  </si>
  <si>
    <t>GOBIERNO</t>
  </si>
  <si>
    <t>LEGISLACION</t>
  </si>
  <si>
    <t>1.1.1</t>
  </si>
  <si>
    <t>Legislación</t>
  </si>
  <si>
    <t>3.0.0.0.0</t>
  </si>
  <si>
    <t>SECTOR PUBLICO MUNICIPAL</t>
  </si>
  <si>
    <t>DESARROLLO SOCIAL</t>
  </si>
  <si>
    <t>JUSTICIA</t>
  </si>
  <si>
    <t>1.1.2</t>
  </si>
  <si>
    <t>Fiscalización</t>
  </si>
  <si>
    <t>3.1.0.0.0</t>
  </si>
  <si>
    <t>SECTOR PUBLICO NO FINANCIERO</t>
  </si>
  <si>
    <t>DESARROLLO ECONOMICO</t>
  </si>
  <si>
    <t>COORDINACION DE LA POLITICA DE GOBIERNO</t>
  </si>
  <si>
    <t>1.2.1</t>
  </si>
  <si>
    <t>Impartición de Justicia</t>
  </si>
  <si>
    <t>3.1.1.0.0</t>
  </si>
  <si>
    <t>GOBIERNO GENERAL MUNICIPAL</t>
  </si>
  <si>
    <t>OTRAS NO CLASIFICADAS EN FUNCIONES ANTERIORES</t>
  </si>
  <si>
    <t>RELACIONES EXTERIORES</t>
  </si>
  <si>
    <t>1.2.2</t>
  </si>
  <si>
    <t>Procuración de Justicia</t>
  </si>
  <si>
    <t>3.1.1.1.0</t>
  </si>
  <si>
    <t>Gobierno Municipal</t>
  </si>
  <si>
    <t>ASUNTOS FINANCIEROS Y HACENDARIOS</t>
  </si>
  <si>
    <t>1.2.3</t>
  </si>
  <si>
    <t>Reclusión y Readaptación Social</t>
  </si>
  <si>
    <t>3.1.1.1.1</t>
  </si>
  <si>
    <t>Organo Ejecutivo Municipal (Ayuntamiento)</t>
  </si>
  <si>
    <t>SEGURIDAD NACIONAL</t>
  </si>
  <si>
    <t>1.2.4</t>
  </si>
  <si>
    <t>Derechos Humanos</t>
  </si>
  <si>
    <t>3.1.1.2.0</t>
  </si>
  <si>
    <t>Entidades Paraestatales y Fideicomisos No Empresariales y No Financieros</t>
  </si>
  <si>
    <t>ASUNTOS DE ORDEN PUBLICO Y DE SEGURIDAD INTERIOR</t>
  </si>
  <si>
    <t>1.3.1</t>
  </si>
  <si>
    <t>Presidencia / Gubernatura</t>
  </si>
  <si>
    <t>OTROS SERVICIOS GENERALES</t>
  </si>
  <si>
    <t>1.3.2</t>
  </si>
  <si>
    <t>Política Interior</t>
  </si>
  <si>
    <t>PROTECCION AMBIENTAL</t>
  </si>
  <si>
    <t>1.3.3</t>
  </si>
  <si>
    <t>Preservación y Cuidado del Patrimonio Público</t>
  </si>
  <si>
    <t>VIVIENDA Y SERVICIOS A LA COMUNIDAD</t>
  </si>
  <si>
    <t>1.3.4</t>
  </si>
  <si>
    <t>Función Pública</t>
  </si>
  <si>
    <t>SALUD</t>
  </si>
  <si>
    <t>1.3.5</t>
  </si>
  <si>
    <t>Asuntos Jurídicos</t>
  </si>
  <si>
    <t>RECREACION, CULTURA Y OTRAS MANIFESTACIONES SOCIALES</t>
  </si>
  <si>
    <t>1.3.6</t>
  </si>
  <si>
    <t>Organización de Procesos Electorales</t>
  </si>
  <si>
    <t>EDUCACION</t>
  </si>
  <si>
    <t>1.3.7</t>
  </si>
  <si>
    <t>Población</t>
  </si>
  <si>
    <t>PROTECCION SOCIAL</t>
  </si>
  <si>
    <t>1.3.8</t>
  </si>
  <si>
    <t>Territorio</t>
  </si>
  <si>
    <t>OTROS ASUNTOS SOCIALES</t>
  </si>
  <si>
    <t>1.3.9</t>
  </si>
  <si>
    <t>Otros</t>
  </si>
  <si>
    <t>ASUNTOS ECONOMICOS, COMERCIALES Y LABORALES EN GENERAL</t>
  </si>
  <si>
    <t>1.4.1</t>
  </si>
  <si>
    <t>Relaciones Exteriores</t>
  </si>
  <si>
    <t>AGROPECUARIA, SILVICULTURA, PESCA Y CAZA</t>
  </si>
  <si>
    <t>1.5.1</t>
  </si>
  <si>
    <t>Asuntos Financieros</t>
  </si>
  <si>
    <t>COMBUSTIBLES Y ENERGIA</t>
  </si>
  <si>
    <t>1.5.2</t>
  </si>
  <si>
    <t>Asuntos Hacendarios</t>
  </si>
  <si>
    <t>MINERIA, MANUFACTURAS Y CONSTRUCCION</t>
  </si>
  <si>
    <t>1.6.1</t>
  </si>
  <si>
    <t>Defensa</t>
  </si>
  <si>
    <t>TRANSPORTE</t>
  </si>
  <si>
    <t>1.6.2</t>
  </si>
  <si>
    <t>Marina</t>
  </si>
  <si>
    <t>COMUNICACIONES</t>
  </si>
  <si>
    <t>1.6.3</t>
  </si>
  <si>
    <t>Inteligencia para la Preservación de la Seguridad Nacional</t>
  </si>
  <si>
    <t>TURISMO</t>
  </si>
  <si>
    <t>1.7.1</t>
  </si>
  <si>
    <t>Policía</t>
  </si>
  <si>
    <t>CIENCIA, TECNOLOGIA E INNOVACION</t>
  </si>
  <si>
    <t>1.7.2</t>
  </si>
  <si>
    <t>Protección Civil</t>
  </si>
  <si>
    <t>OTRAS INDUSTRIAS Y OTROS ASUNTOS ECONOMICOS</t>
  </si>
  <si>
    <t>1.7.3</t>
  </si>
  <si>
    <t>Otros Asuntos de Orden Público y Seguridad</t>
  </si>
  <si>
    <t>TRANSACCIONES DE LA DEUDA PUBLICA / COSTO FINANCIERO DE LA DEUDA</t>
  </si>
  <si>
    <t>1.7.4</t>
  </si>
  <si>
    <t>Sistema Nacional de Seguridad Pública</t>
  </si>
  <si>
    <t>TRANSFERENCIAS, PARTICIPACIONES Y APORTACIONES ENTRE DIFERENTES NIVELES Y ORDENES DE GOBIERNO</t>
  </si>
  <si>
    <t>1.8.1</t>
  </si>
  <si>
    <t>Servicios Registrales, Administrativos y Patrimoniales</t>
  </si>
  <si>
    <t>SANEAMIENTO DEL SISTEMA FINANCIERO</t>
  </si>
  <si>
    <t>1.8.2</t>
  </si>
  <si>
    <t>Servicios Estadísticos</t>
  </si>
  <si>
    <t>ADEUDOS DE EJERCICIOS FISCALES ANTERIORES</t>
  </si>
  <si>
    <t>1.8.3</t>
  </si>
  <si>
    <t>Servicios de Comunicación y Medios</t>
  </si>
  <si>
    <t>1.8.4</t>
  </si>
  <si>
    <t>Acceso a la Información Pública Gubernamental</t>
  </si>
  <si>
    <t>1.8.5</t>
  </si>
  <si>
    <t>2.1.1</t>
  </si>
  <si>
    <t>Ordenación de Desechos</t>
  </si>
  <si>
    <t>2.1.2</t>
  </si>
  <si>
    <t>Administración del Agua</t>
  </si>
  <si>
    <t>2.1.3</t>
  </si>
  <si>
    <t>Ordenación de Aguas Residuales, Drenaje y Alcantarillado</t>
  </si>
  <si>
    <t>2.1.4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</si>
  <si>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</si>
  <si>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</si>
  <si>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</si>
  <si>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</si>
  <si>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</si>
  <si>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2.2.1</t>
  </si>
  <si>
    <t>Urbanización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</si>
  <si>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</si>
  <si>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</si>
  <si>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</si>
  <si>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</si>
  <si>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</si>
  <si>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</si>
  <si>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</si>
  <si>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</si>
  <si>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2.2.6</t>
  </si>
  <si>
    <t>Servicios Comunales</t>
  </si>
  <si>
    <t>2.2.7</t>
  </si>
  <si>
    <t>Desarrollo Regional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</si>
  <si>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</si>
  <si>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</si>
  <si>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</si>
  <si>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</si>
  <si>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</si>
  <si>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</si>
  <si>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</si>
  <si>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</si>
  <si>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</si>
  <si>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</si>
  <si>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</si>
  <si>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</si>
  <si>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</si>
  <si>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</si>
  <si>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</si>
  <si>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</si>
  <si>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</si>
  <si>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</si>
  <si>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</si>
  <si>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</si>
  <si>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</si>
  <si>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</si>
  <si>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</si>
  <si>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</si>
  <si>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</si>
  <si>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</si>
  <si>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</si>
  <si>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</si>
  <si>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</si>
  <si>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</si>
  <si>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</si>
  <si>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</si>
  <si>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</si>
  <si>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</si>
  <si>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</si>
  <si>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</si>
  <si>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</si>
  <si>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</si>
  <si>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</si>
  <si>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</si>
  <si>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</si>
  <si>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</si>
  <si>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</si>
  <si>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</si>
  <si>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</si>
  <si>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</si>
  <si>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</si>
  <si>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</si>
  <si>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2.7.1</t>
  </si>
  <si>
    <t>Otros Asuntos Sociales</t>
  </si>
  <si>
    <t>3.1.1</t>
  </si>
  <si>
    <t>Asuntos Económicos y Comerciales en General</t>
  </si>
  <si>
    <t>3.1.2</t>
  </si>
  <si>
    <t>Asuntos Laborales Generales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</si>
  <si>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</si>
  <si>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</si>
  <si>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</si>
  <si>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</si>
  <si>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</si>
  <si>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</si>
  <si>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</si>
  <si>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</si>
  <si>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</si>
  <si>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</si>
  <si>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</si>
  <si>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</si>
  <si>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3.3.1</t>
  </si>
  <si>
    <t>Carbón y Otros Combustibles Minerales Sólidos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</si>
  <si>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</si>
  <si>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</si>
  <si>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</si>
  <si>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</si>
  <si>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</si>
  <si>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</si>
  <si>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</si>
  <si>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</si>
  <si>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</si>
  <si>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</si>
  <si>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3.4.1</t>
  </si>
  <si>
    <t>Extracción de Recursos Minerales excepto los Combustibles Minerales</t>
  </si>
  <si>
    <t>3.4.2</t>
  </si>
  <si>
    <t>Manufacturas</t>
  </si>
  <si>
    <t>3.4.3</t>
  </si>
  <si>
    <t>Construcción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</si>
  <si>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</si>
  <si>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</si>
  <si>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</si>
  <si>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</si>
  <si>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</si>
  <si>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</si>
  <si>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</si>
  <si>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</si>
  <si>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</si>
  <si>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</si>
  <si>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</si>
  <si>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</si>
  <si>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3.6.1</t>
  </si>
  <si>
    <t>Comunicaciones</t>
  </si>
  <si>
    <t>3.7.1</t>
  </si>
  <si>
    <t>Turismo</t>
  </si>
  <si>
    <t>3.7.2</t>
  </si>
  <si>
    <t>Hoteles y Restaurantes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</si>
  <si>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</si>
  <si>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</si>
  <si>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</si>
  <si>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</si>
  <si>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</si>
  <si>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</si>
  <si>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</si>
  <si>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</si>
  <si>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</si>
  <si>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</si>
  <si>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</si>
  <si>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</si>
  <si>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</si>
  <si>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</si>
  <si>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4.1.1</t>
  </si>
  <si>
    <t>Deuda Pública Interna</t>
  </si>
  <si>
    <t>4.1.2</t>
  </si>
  <si>
    <t>Deuda Pública Externa</t>
  </si>
  <si>
    <t>4.2.1</t>
  </si>
  <si>
    <t>Transferencias entre Diferentes Niveles y Ordenes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</si>
  <si>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</si>
  <si>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</si>
  <si>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</si>
  <si>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</si>
  <si>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</si>
  <si>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</si>
  <si>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</si>
  <si>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</si>
  <si>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</si>
  <si>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</si>
  <si>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</si>
  <si>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</si>
  <si>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4.4.1</t>
  </si>
  <si>
    <t>Adeudos de Ejercicios Fiscales Anteriores</t>
  </si>
  <si>
    <t xml:space="preserve">Elementos de Integración para el Anteproyecto del Programa Operativo Anual 2020                                                                                                                                                         SISTEMA DE AGUA POTABLE Y ALCANTARILLADO MUNICIPAL </t>
  </si>
  <si>
    <t>DIRECCION</t>
  </si>
  <si>
    <t>Clasificación Funcional</t>
  </si>
  <si>
    <t>Función</t>
  </si>
  <si>
    <t>Subfunción</t>
  </si>
  <si>
    <t>Fuente: DOF 27dic10</t>
  </si>
  <si>
    <t>Clasificación Programática</t>
  </si>
  <si>
    <t>PMD</t>
  </si>
  <si>
    <t>Medio Ambiente y Territorio</t>
  </si>
  <si>
    <t>PGM</t>
  </si>
  <si>
    <t>Programa</t>
  </si>
  <si>
    <t>E0001</t>
  </si>
  <si>
    <t>Eficiencia en el uso y aprovechamiento del agua</t>
  </si>
  <si>
    <t>Objetivo</t>
  </si>
  <si>
    <t>Contribuir a contar con un balance hídrico y equilibrio ambiental que asegure la sostenibilidad del desarrollo del municipio.</t>
  </si>
  <si>
    <t>Fuente: Plan Municipal de Desarrollo, Plan de Gobierno Municipal</t>
  </si>
  <si>
    <t>Meta 1 del Programa</t>
  </si>
  <si>
    <t>Meta 1</t>
  </si>
  <si>
    <t>Ejecución y control de las sesiones del Consejo Directivo de SAPAM</t>
  </si>
  <si>
    <t>Unidad de medida</t>
  </si>
  <si>
    <t>Actas del consejo</t>
  </si>
  <si>
    <t>Cantidad</t>
  </si>
  <si>
    <t>Actividades</t>
  </si>
  <si>
    <t>1. Convocatoría para la realización de las sesiones.</t>
  </si>
  <si>
    <t>2. Preparación de la orden del día.</t>
  </si>
  <si>
    <t>3. Levantamiento de las actas de las reuniones.</t>
  </si>
  <si>
    <t>4. Asistencia a Sesiones</t>
  </si>
  <si>
    <t>Bimestral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</si>
  <si>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</si>
  <si>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</si>
  <si>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</si>
  <si>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</si>
  <si>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</si>
  <si>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</si>
  <si>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</si>
  <si>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</si>
  <si>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</si>
  <si>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Meta 2 del Programa</t>
  </si>
  <si>
    <t xml:space="preserve">Meta 2 </t>
  </si>
  <si>
    <t>Coordinación y supervisión de las unidades administrativas.</t>
  </si>
  <si>
    <t>Informe Trimestral de Resultados.</t>
  </si>
  <si>
    <t>1. Plan de trabajo con los titulares de las unidades administrativas.</t>
  </si>
  <si>
    <t>2. Coordinar y supervisar las actividades del SAPAM.</t>
  </si>
  <si>
    <t>3. Elaboración de informe de resultados y presentación del mismo.</t>
  </si>
  <si>
    <t>Mensual</t>
  </si>
  <si>
    <t>Meta 3 del Programa</t>
  </si>
  <si>
    <t xml:space="preserve">Meta 3 </t>
  </si>
  <si>
    <t>Emitir Factibilidad de Servicios.</t>
  </si>
  <si>
    <t>Expedientes de factibilidad</t>
  </si>
  <si>
    <t>1. Se recibe solicitud y se remite a la coordinación de Operación.</t>
  </si>
  <si>
    <t>2. Dictamen técnico de la factibilidad.</t>
  </si>
  <si>
    <t>3. En caso de ser factible, supervisar la incorporación y entrega-recepción.</t>
  </si>
  <si>
    <t>5. Supervisar pagos por derechos.</t>
  </si>
  <si>
    <t>6. Entrega-recepción.</t>
  </si>
  <si>
    <t xml:space="preserve">Mensual </t>
  </si>
  <si>
    <t>Clasificación Administrativa</t>
  </si>
  <si>
    <t>Gobierno</t>
  </si>
  <si>
    <t>Financiero</t>
  </si>
  <si>
    <t>Sector</t>
  </si>
  <si>
    <t>Subsector</t>
  </si>
  <si>
    <t>Ente</t>
  </si>
  <si>
    <t>UR</t>
  </si>
  <si>
    <t>8101</t>
  </si>
  <si>
    <t>SISTEMA DE AGUA POTABLE Y ALCANTARILLADO MUNICIPAL DIRECCION</t>
  </si>
  <si>
    <t xml:space="preserve">Fuente: DOF 07jul11 </t>
  </si>
  <si>
    <t>Clasificación por Fuentes de Financiamiento</t>
  </si>
  <si>
    <t>FF</t>
  </si>
  <si>
    <t>Recurso Municipal 2020</t>
  </si>
  <si>
    <t>Fuente: DOF 02 ene 2013 20 dic 2016</t>
  </si>
  <si>
    <t>Responsable</t>
  </si>
  <si>
    <t>Nombre</t>
  </si>
  <si>
    <t>Ing. Arturo Castillo Serrano</t>
  </si>
  <si>
    <t>Cargo</t>
  </si>
  <si>
    <t>Director General</t>
  </si>
  <si>
    <t>Clasificación por Objeto</t>
  </si>
  <si>
    <t>Prog.</t>
  </si>
  <si>
    <t>CA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</si>
  <si>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</si>
  <si>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</si>
  <si>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</si>
  <si>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</si>
  <si>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</si>
  <si>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</si>
  <si>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</si>
  <si>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</si>
  <si>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</si>
  <si>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</si>
  <si>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</si>
  <si>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</si>
  <si>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</si>
  <si>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</si>
  <si>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TOTAL</t>
  </si>
  <si>
    <t>Fuente: DOF 10jun10 y 19nov10 22 dic 2014</t>
  </si>
  <si>
    <t>ENTREGÓ</t>
  </si>
  <si>
    <t>RECIBIÓ</t>
  </si>
  <si>
    <t>_________________________</t>
  </si>
  <si>
    <t xml:space="preserve">LCDA. YULIANA HDEZ DÍAZ DE LEON </t>
  </si>
  <si>
    <t>ING.ARTURO CASTILLO SERRANO</t>
  </si>
  <si>
    <t>ADMINISTRADORA SAPAM</t>
  </si>
  <si>
    <t>DIRECTOR GENERAL</t>
  </si>
  <si>
    <t>ADMINISTRACION</t>
  </si>
  <si>
    <t>E0002</t>
  </si>
  <si>
    <t>Eficiencia en el uso y aprovechamiento del agua Administración</t>
  </si>
  <si>
    <t>CONTROL DE INVENTARIOS</t>
  </si>
  <si>
    <t>Sistema de Inventarios</t>
  </si>
  <si>
    <t xml:space="preserve">1.Análisis  de problemática respecto a inventarios </t>
  </si>
  <si>
    <t xml:space="preserve">2. Implementación de Sistema para control </t>
  </si>
  <si>
    <t>3. Captura y cotejo de inventarios del SAPAM</t>
  </si>
  <si>
    <t>Meta 2</t>
  </si>
  <si>
    <t>CONTROL Y MANEJO DE PERSONAL DEL SISTEMA</t>
  </si>
  <si>
    <t>Procedimientos.</t>
  </si>
  <si>
    <t>1.verificación de asistencias, accidentes, vacaciones del personal</t>
  </si>
  <si>
    <t>2.captura en sistema de cada informe arrojado</t>
  </si>
  <si>
    <t>3.procedimiento de pago de nómina, seguro, retenciones.</t>
  </si>
  <si>
    <t>4. Digitalización y archivo fisico de doctos</t>
  </si>
  <si>
    <t>REGISTRO Y CONTABILIDAD DE EGRESOS E INGRESOS DEL SISTEMA</t>
  </si>
  <si>
    <t>Informe trimestral-Cuenta Pública</t>
  </si>
  <si>
    <t>1.validación de expedientes</t>
  </si>
  <si>
    <t>2.registro en sistema contable</t>
  </si>
  <si>
    <t>3.informe trimestral y cuenta pública anual</t>
  </si>
  <si>
    <t>Meta 4 del Programa</t>
  </si>
  <si>
    <t xml:space="preserve">Meta 4   </t>
  </si>
  <si>
    <t>MANTENIMIENTO Y VIGILANCIA DE INSTALACIONES DEL SISTEMA</t>
  </si>
  <si>
    <t>Actividad</t>
  </si>
  <si>
    <t>1.Vigilancia de instalaciones del Sistema diariamente</t>
  </si>
  <si>
    <t>2.Aseo de las instalaciones diariamente</t>
  </si>
  <si>
    <t>3.Pago de servicios del sistema</t>
  </si>
  <si>
    <t>Meta 5 del Programa</t>
  </si>
  <si>
    <t xml:space="preserve">Meta 5 </t>
  </si>
  <si>
    <t>Elaboración de Presupuesto de Ingresos - Egresos 2020</t>
  </si>
  <si>
    <t>Proyectos</t>
  </si>
  <si>
    <t>1. Plan de trabajo con cada coordinación.</t>
  </si>
  <si>
    <t>2. Coordinación con cada administración.</t>
  </si>
  <si>
    <t>3. Elaboración de documento por coordinación.</t>
  </si>
  <si>
    <t>4.Aprobación de Presupuesto</t>
  </si>
  <si>
    <t>Meta 6 del Programa</t>
  </si>
  <si>
    <t xml:space="preserve">Meta 6 </t>
  </si>
  <si>
    <t>ADQUISICION DE LOS BIENES Y SERVICIOS REQUERIDOS PARA EL SISTEMA</t>
  </si>
  <si>
    <t>Procedimientos</t>
  </si>
  <si>
    <t>1.Solicitud de cada área a la administración de los materiales o servicios requeridos</t>
  </si>
  <si>
    <t>2. cotización con proveedores para comparativos de precios</t>
  </si>
  <si>
    <t>3. Autorización de compra y solicitud a proveedor</t>
  </si>
  <si>
    <t>4.compra y entrega a áreas correspondientes.</t>
  </si>
  <si>
    <t>5.Digitalización y archivo físico de los doctos.</t>
  </si>
  <si>
    <t>Meta 7 del Programa</t>
  </si>
  <si>
    <t xml:space="preserve">Meta 7  </t>
  </si>
  <si>
    <t>ELABORACION DE MANUAL DE CONTABILIDAD Y LINEAMIENTOS DE RACIONALIDAD Y AUSTERIDAD</t>
  </si>
  <si>
    <t>Documentos</t>
  </si>
  <si>
    <t>1.Análisis de los requerimientos contables y administrativos</t>
  </si>
  <si>
    <t>2.Elaboración de documentos.</t>
  </si>
  <si>
    <t>3.Presentación y Aprobación ante Consejo Directivo</t>
  </si>
  <si>
    <t>4.Ejecución y Evalución de Lineamientos</t>
  </si>
  <si>
    <t>SISTEMA DE AGUA POTABLE Y ALCANTARILLADO MUNICIPAL ADMINISTRACION</t>
  </si>
  <si>
    <t>LCDA.Yuliana Elizabeth Hernández Díaz de León</t>
  </si>
  <si>
    <t>Coordinadora administrativa</t>
  </si>
  <si>
    <t>E0003</t>
  </si>
  <si>
    <t>E0004</t>
  </si>
  <si>
    <t>COMERCIALIZACION</t>
  </si>
  <si>
    <t>Eficiencia en el uso y aprovechamiento del agua Comercialización</t>
  </si>
  <si>
    <t>EFICIENCIA COMERCIAL</t>
  </si>
  <si>
    <t>INCREMENTO EN PORCENTAJE DE LA EFICIENCIA (La meta representa el 75% del presupuesto financiero).</t>
  </si>
  <si>
    <t>1.- Toma de lecturas en sitio.</t>
  </si>
  <si>
    <t>2.- Captura de lectura de los 4 sectores.</t>
  </si>
  <si>
    <t>3.- Facturación.</t>
  </si>
  <si>
    <t>4.- Impresión de recibos notificados.</t>
  </si>
  <si>
    <t>5.- Entrega de recibos a usuarios en sus domicilios.</t>
  </si>
  <si>
    <t>6.- Ubicación de usuarios que se encuentran en situación de C.V. según vencimiento de cada sector.</t>
  </si>
  <si>
    <t>7.- Visitas a usuarios de cartera vencida para invitarlos a realizar sus pagos.</t>
  </si>
  <si>
    <t>8.- Atención a usuarios de C.V. en oficinas para realizar prórrogas y convenios.</t>
  </si>
  <si>
    <t>9.- Pago total o parcial de usuarios en cajas del organismo.</t>
  </si>
  <si>
    <t>COBERTURA DE MEDICION</t>
  </si>
  <si>
    <t>INCREMENTO EN PORCENTAJE DE MEDICION. (La meta representa el 15% del presupuesto financiero).</t>
  </si>
  <si>
    <t>1.- Detección de medidores que ya no marcan adecuadamente, predios sin medidor (Lecturistas), o mediante reporte de aforos.</t>
  </si>
  <si>
    <t>2.- Generar invitación a usuarios para realizar sustitución del aparato de medición, o mediante orden de revisión.</t>
  </si>
  <si>
    <t>3.- Brindar atención al usuario para generar convenio con cargo al recibo del costo de medidor o pago en una sola exhibición.</t>
  </si>
  <si>
    <t>4.- Instalación del medidor nuevo.</t>
  </si>
  <si>
    <t>5.- Captura de la orden y alta del medidor en el sistema comercial.</t>
  </si>
  <si>
    <t>6.- Toma de lectura con los valores del medidor nuevo.</t>
  </si>
  <si>
    <t>7.- Facturación ordinaria con el nuevo aparato de medición.</t>
  </si>
  <si>
    <t>USUARIO SATISFECHO</t>
  </si>
  <si>
    <t>PORCENTAJE DE USUARIOS SATISFECHOS. (La meta representa el 10% del presupuesto financiero).</t>
  </si>
  <si>
    <t>1.- Recepción y registro del usuario en SAPAM.</t>
  </si>
  <si>
    <t>2.- Canalización del usuario al área que corresponda según sus necesidades.</t>
  </si>
  <si>
    <t>3.- Atención al usuario, según el servicio/trámite que requiera en el área correspondiente.</t>
  </si>
  <si>
    <t>4.- Seguimiento al servicio/trámite.</t>
  </si>
  <si>
    <t>4.- Finaliza proceso de atención al usuario.</t>
  </si>
  <si>
    <t>5.- Aplicación de encuesta.</t>
  </si>
  <si>
    <t>6.- Recopilación de información (encuestas)  para obtener porcentaje de satisfacción y graficar.</t>
  </si>
  <si>
    <t>SISTEMA DE AGUA POTABLE Y ALCANTARILLADO MUNICIPAL COMERCIALIZACION</t>
  </si>
  <si>
    <t>LCDA Paola Ximena García Minamy</t>
  </si>
  <si>
    <t>Coordinadora  Comercial</t>
  </si>
  <si>
    <t>___________________</t>
  </si>
  <si>
    <t>LCDA.XIMENA GARCÍA MINAMY</t>
  </si>
  <si>
    <t>COORDINADORA COMERCIAL</t>
  </si>
  <si>
    <t>CULTURA DEL AGUA Y COMUNICACIÓN SOCIAL</t>
  </si>
  <si>
    <t>F0001</t>
  </si>
  <si>
    <t>Eficiencia en el uso y aprovechamiento del agua en Cultura del Agua</t>
  </si>
  <si>
    <t>EDUCACIÓN EN MATERIA HÍDRICA</t>
  </si>
  <si>
    <t>EVENTO</t>
  </si>
  <si>
    <t>1.- Planeación del evento/taller</t>
  </si>
  <si>
    <t>2.-Presentación del proyecto a Dirección General.</t>
  </si>
  <si>
    <t>3.- Invitación al personal a dirigir</t>
  </si>
  <si>
    <t>4.- Preparación de equipo y compra de material para evento/taller</t>
  </si>
  <si>
    <t>5.-Capacitación.</t>
  </si>
  <si>
    <t>6.- Se practica la evaluación a los asistentes.</t>
  </si>
  <si>
    <t>7.- Se genera el reporte estadístico de resultados.</t>
  </si>
  <si>
    <t>Trimestral</t>
  </si>
  <si>
    <t>EMPLEADO RESPONSABLE</t>
  </si>
  <si>
    <t>DEPENDENCIAS- TALLER</t>
  </si>
  <si>
    <t>1.- Planeación de capacitación</t>
  </si>
  <si>
    <t xml:space="preserve">2.- Compra de material </t>
  </si>
  <si>
    <t>3.- Oficio a personal</t>
  </si>
  <si>
    <t>4.- Capacitación</t>
  </si>
  <si>
    <t>5.- Evaluación a los asistentes</t>
  </si>
  <si>
    <t>6.- Se genera  reporte estadístico de resultados</t>
  </si>
  <si>
    <t>Trimesteral</t>
  </si>
  <si>
    <t>ESCUELA SUSTENTABLE</t>
  </si>
  <si>
    <t>NUMERO DE ESCUELAS</t>
  </si>
  <si>
    <t xml:space="preserve">1.- Registro de escuelas </t>
  </si>
  <si>
    <t>2.- Oficio</t>
  </si>
  <si>
    <t>3.- Inspección Hidraulica</t>
  </si>
  <si>
    <t>4.- Taller</t>
  </si>
  <si>
    <t xml:space="preserve">5.- Evaluación a la institución </t>
  </si>
  <si>
    <t>Meta 4</t>
  </si>
  <si>
    <t>AH2ORRA EN TU CASA</t>
  </si>
  <si>
    <t>TALLER/AMAS DE CASA</t>
  </si>
  <si>
    <t>1.- Registro de grupo de amas de casa con el que se va a trabajar</t>
  </si>
  <si>
    <t xml:space="preserve">2.- Preparación de material </t>
  </si>
  <si>
    <t>3.- Capacitación a amas de casa</t>
  </si>
  <si>
    <t>4.- Evaluación.</t>
  </si>
  <si>
    <t>6.- Se genera el reporte estadístico de resultados</t>
  </si>
  <si>
    <t>SISTEMA DE AGUA POTABLE Y ALCANTARILLADO MUNICIPAL CULTURA DEL AGUA Y COMUNICACIÓN SOCIAL</t>
  </si>
  <si>
    <t>GRISELDA MENDOZA CEBALLOS</t>
  </si>
  <si>
    <t>Gestor de cultura del agua</t>
  </si>
  <si>
    <t>GRISELDA CEBALLOS MENDOZA</t>
  </si>
  <si>
    <t>GESTOR DE CULTURA DEL AGUA Y COMUNICACIÓN SOCIAL</t>
  </si>
  <si>
    <t>OPERACIÓN Y MANTENIMIENTO</t>
  </si>
  <si>
    <t>P0001</t>
  </si>
  <si>
    <t>Eficiencia en el uso y aprovechamiento del agua Operación</t>
  </si>
  <si>
    <t>SUPERVISIÓN DE ACTIVIDADES DE POZOS, AGUA POTABLE Y ALCANTARILLADO</t>
  </si>
  <si>
    <t>Reporte  de actividades y resultados</t>
  </si>
  <si>
    <t>1. Generar plan de trabajo.</t>
  </si>
  <si>
    <t>2. Organizar personal.</t>
  </si>
  <si>
    <t>3. Supervisión de labores y seguimiento.</t>
  </si>
  <si>
    <t>4. Elaboración de reporte.</t>
  </si>
  <si>
    <t>SISTEMA DE AGUA POTABLE Y ALCANTARILLADO MUNICIPAL OPERACIÓN</t>
  </si>
  <si>
    <t>Ing. Juan Manuel Cuevas Carrillo</t>
  </si>
  <si>
    <t>Coordinador Operativo</t>
  </si>
  <si>
    <t>P0002</t>
  </si>
  <si>
    <t>ING.JUAN MANUEL CUEVAS</t>
  </si>
  <si>
    <t>COORDINADOR OPERATIVO</t>
  </si>
  <si>
    <t>AGUA POTABLE</t>
  </si>
  <si>
    <t>B0001</t>
  </si>
  <si>
    <t>Eficiencia en el uso y aprovechamiento del agua Agua Potable</t>
  </si>
  <si>
    <t>EFICIENCIA FÍSICA DE PRODUCCIÓN DE AGUA</t>
  </si>
  <si>
    <t>Reporte de Eficiencia física</t>
  </si>
  <si>
    <t>1. Facturación y venta de agua</t>
  </si>
  <si>
    <t>2.Captura y análisis de la producción de agua</t>
  </si>
  <si>
    <t>3. Elaboración de reporte de eficiencia Física</t>
  </si>
  <si>
    <t>ATENCIÓN Y REPARACIÓN DE FUGAS</t>
  </si>
  <si>
    <t>Reparaciones</t>
  </si>
  <si>
    <t>1. Detección y asignación. 1 día.</t>
  </si>
  <si>
    <t>2. Corte, excavación, conexión de línea, relleno y compactación. 1 día.</t>
  </si>
  <si>
    <t>3. Bacheo. 1 día.</t>
  </si>
  <si>
    <t>AMPLIACIÓN DE RED DE AGUA POTABLE</t>
  </si>
  <si>
    <t>Reporte de Ampliaciones de red de agua potable a tiempo.</t>
  </si>
  <si>
    <t>1. Elaboración de programación de obra pública.</t>
  </si>
  <si>
    <t>2. Corte y excavación con retroexcavadora.</t>
  </si>
  <si>
    <t>3. Conexión a la línea y colocación de tubería.</t>
  </si>
  <si>
    <t>4. Relleno y compactación.</t>
  </si>
  <si>
    <t>5. Bacheo.</t>
  </si>
  <si>
    <t>6. Reporte de Ampliaciones</t>
  </si>
  <si>
    <t xml:space="preserve">ATENCIÓN E INSTALACIÓN DE TOMAS NUEVAS DE AGUA </t>
  </si>
  <si>
    <t>Orden</t>
  </si>
  <si>
    <t>1. Solicitud en oficinas de SAPAM. Pago de Revisión. Apertura y revisión de expediente. 1 día.</t>
  </si>
  <si>
    <t>2. Revisión en campo. 1 día.</t>
  </si>
  <si>
    <t>3. Elaboración de presupuesto al usuario. Pago de derechos y trabajos. 1 día. Empieza a contar a partir de pago del usuario.</t>
  </si>
  <si>
    <t>4. Corte, excavación, conexión de línea, relleno y compactación. 1 día.</t>
  </si>
  <si>
    <t>5. Bacheo. 1 día.</t>
  </si>
  <si>
    <t>8106</t>
  </si>
  <si>
    <t>SISTEMA DE AGUA POTABLE Y ALCANTARILLADO MUNICIPAL AGUA POTABLE</t>
  </si>
  <si>
    <t>Coordinador de Operación</t>
  </si>
  <si>
    <t>ALCANTARILLADO</t>
  </si>
  <si>
    <t>Eficiencia en el uso y aprovechamiento del agua Alcantarillado</t>
  </si>
  <si>
    <t xml:space="preserve">Meta 1 </t>
  </si>
  <si>
    <t>MANTENIMIENTO DE DRENAJE SANITARIO</t>
  </si>
  <si>
    <t>No. de acciones realizadas a tiempo.</t>
  </si>
  <si>
    <t>1. Limpieza de bocas de tormenta.</t>
  </si>
  <si>
    <t>2. Limpieza de red con varillas.</t>
  </si>
  <si>
    <t>3. Limpieza de red con Vaccon.</t>
  </si>
  <si>
    <t>v</t>
  </si>
  <si>
    <t>4. Rehabilitación de líneas colapsadas.</t>
  </si>
  <si>
    <t>5. Reporte de actividades</t>
  </si>
  <si>
    <t xml:space="preserve"> REHABILITACION DE RED DE DRENAJE SANITARIO</t>
  </si>
  <si>
    <t>No. de rehabilitaciones de drenaje.</t>
  </si>
  <si>
    <t>1. Elaboración de programa de obra pública.</t>
  </si>
  <si>
    <t>2. Suscripción a programas.</t>
  </si>
  <si>
    <t>3. Contratación de las obras públicas.</t>
  </si>
  <si>
    <t>4. Supervision de las obras públicas.</t>
  </si>
  <si>
    <t>5.Reporte de Rehabilitación</t>
  </si>
  <si>
    <t xml:space="preserve">Meta 3   </t>
  </si>
  <si>
    <t>NUEVAS INSTALACIONES DE DESCARGAS</t>
  </si>
  <si>
    <t>No. De Instalaciones</t>
  </si>
  <si>
    <t>3. Elaboración de presupuesto. Pago de derechos y trabajos. 1 día. Empieza a contar a partir de pago del usuario.</t>
  </si>
  <si>
    <t>4. Corte, excavasión, conexión de linea, relleno y compactación. 1 día.</t>
  </si>
  <si>
    <t>SISTEMA DE AGUA POTABLE Y ALCANTARILLADO MUNICIPAL ALCANTARILLADO</t>
  </si>
  <si>
    <t xml:space="preserve">Elementos de Integración para el Anteproyecto del Programa Operativo Anual 2020                                                                                                       SISTEMA DE AGUA POTABLE Y ALCANTARILLADO MUNICIPAL </t>
  </si>
  <si>
    <t>POZOS</t>
  </si>
  <si>
    <t>B0003</t>
  </si>
  <si>
    <t>Eficiencia en el uso y aprovechamiento del agua Pozos</t>
  </si>
  <si>
    <t xml:space="preserve"> POZOS DE AGUA POTABLE OPERANDO Y CON MANTENIMIENTO</t>
  </si>
  <si>
    <t>Comprobante de pago de derechos de extracción.</t>
  </si>
  <si>
    <t>1. Se toman lecturas de volumenes de extracción mensualmente y se registran.</t>
  </si>
  <si>
    <t>2. Se hace y avala reporte trimestral.</t>
  </si>
  <si>
    <t>3. Se registran datos en declaragua y se hacen pagos correspondientes.</t>
  </si>
  <si>
    <t>4. Se imprimen comprobantes de pago.</t>
  </si>
  <si>
    <t xml:space="preserve"> OPERACIÓN DE POZOS DE AGUA POTABLE</t>
  </si>
  <si>
    <t>Horas pozo trabajadas</t>
  </si>
  <si>
    <t>1. Encendido y apagado de pozos.</t>
  </si>
  <si>
    <t>2. Toma de lecturas.</t>
  </si>
  <si>
    <t>3. Cierre y apertura de válvulas.</t>
  </si>
  <si>
    <t>4. Cloración de agua potable.</t>
  </si>
  <si>
    <t>5. Proceso administrativo</t>
  </si>
  <si>
    <t xml:space="preserve"> MANTENIMIENTO DE POZOS DE AGUA POTABLE</t>
  </si>
  <si>
    <t>No. de acciones realizadas a tiempo</t>
  </si>
  <si>
    <t>1.Mtto. Preventivo de equipos de bombeo.</t>
  </si>
  <si>
    <t>2.Mtto. Preventivo de trenes de válvulas y casetas</t>
  </si>
  <si>
    <t>SISTEMA DE AGUA POTABLE Y ALCANTARILLADO MUNICIPAL DE VALLE DE SANTIAGO</t>
  </si>
  <si>
    <t>B0002</t>
  </si>
  <si>
    <t xml:space="preserve">Elementos de Integración para el Anteproyecto del Programa Operativo Anual 2020                                                                                                                        SISTEMA DE AGUA POTABLE Y ALCANTARILLADO MUNICIPAL </t>
  </si>
  <si>
    <t>PLANTA TRATADORA DE AGUAS RESIDUALES</t>
  </si>
  <si>
    <t>P0003</t>
  </si>
  <si>
    <t>Eficiencia en el uso y aprovechamiento del agua Ptar</t>
  </si>
  <si>
    <t>CAPACIDAD DE SANEAMIENTO AMPLIADA</t>
  </si>
  <si>
    <t>Capacidad de saneamiento.</t>
  </si>
  <si>
    <t>641,520 metros cúbicos</t>
  </si>
  <si>
    <t>1.Control y operación eficiente de la PTAR.</t>
  </si>
  <si>
    <t>2.Mantenimiento a motores, bombas y equipos.</t>
  </si>
  <si>
    <t>3.Realizar los cálculos técnicos de operación.</t>
  </si>
  <si>
    <t>4.Medición de parámetros de laboratorio para el cumplimiento de la NOM-001-SEMARNAT-1996.</t>
  </si>
  <si>
    <t>PLAN DE MANTENIMIENTO PTAR</t>
  </si>
  <si>
    <t>% de ordenes ejecutadas</t>
  </si>
  <si>
    <t>1.Sustitución de bomba de recirculación y rehabilitación de su línea eléctrica.</t>
  </si>
  <si>
    <t>2.Mantenimiento y rehabilitación de sopladores.</t>
  </si>
  <si>
    <t>3.Sustitución de membranas de difusores tubulares en reactores.</t>
  </si>
  <si>
    <t>4.Sustitución de 160 metros de malla ciclónica.</t>
  </si>
  <si>
    <t>5.Sustitución de medidor de oxígeno disuelto en reactores.</t>
  </si>
  <si>
    <t>6.Sustitución de medidor de pH en reactores.</t>
  </si>
  <si>
    <t>7.Sustitución de balastros para equipo de desinfección ultravioleta.</t>
  </si>
  <si>
    <t>8.Mantenimiento a motores de puentes decantadores.</t>
  </si>
  <si>
    <t>9.Mantenimiento a bombas de cárcamo.</t>
  </si>
  <si>
    <t>10.Mantenimiento a bomba de drenado de digestores.</t>
  </si>
  <si>
    <t>11.Mantenimiento a filtro banda.</t>
  </si>
  <si>
    <t>12.Rehabilitación de techo en oficina.</t>
  </si>
  <si>
    <t>PLAN DE OPERACIÓN PTAR</t>
  </si>
  <si>
    <t xml:space="preserve">% Tiempo de operación </t>
  </si>
  <si>
    <t xml:space="preserve">7,301 horas </t>
  </si>
  <si>
    <t>1.Toma de voltajes y amperajes a bombas y motores.</t>
  </si>
  <si>
    <t>3.Mantenimiento de líneas eléctricas.</t>
  </si>
  <si>
    <t>4.Limpieza y mantenimiento a tableros de control de motores.</t>
  </si>
  <si>
    <t>5.Limpieza y mantenimiento a reactores.</t>
  </si>
  <si>
    <t>6.Reapriete de tornillería.</t>
  </si>
  <si>
    <t>SISTEMA DE AGUA POTABLE Y ALCANTARILLADO MUNICIPAL PTAR</t>
  </si>
  <si>
    <t>Q.F.B. Angélica Rico García.</t>
  </si>
  <si>
    <t>Responsable PTAR.</t>
  </si>
  <si>
    <t>-</t>
  </si>
  <si>
    <t xml:space="preserve">ANGELICA RICO </t>
  </si>
  <si>
    <t>RESPONSABLE PTAR</t>
  </si>
  <si>
    <t xml:space="preserve">MUNICIPIO </t>
  </si>
  <si>
    <t>Nombre del Programa Presupuestario</t>
  </si>
  <si>
    <t>Fecha de elaboración</t>
  </si>
  <si>
    <t>Clasificación Presupuestaria</t>
  </si>
  <si>
    <t>Eje del Programa de Gobierno Municipal</t>
  </si>
  <si>
    <t>Ejercicio Fiscal</t>
  </si>
  <si>
    <t>Dependencia responsable</t>
  </si>
  <si>
    <t>SISTEMA DE AGUA POTABLE Y ALCANTARILLADO MUNICIPAL DE VALLE DE SANTIAGO (ADMINISTRACIÓN)</t>
  </si>
  <si>
    <t>MEDIO AMBIENTE Y TERRITORIO</t>
  </si>
  <si>
    <t>RESUMEN</t>
  </si>
  <si>
    <t>INDICADORES PARA DESEMPEÑO</t>
  </si>
  <si>
    <t>MEDIOS</t>
  </si>
  <si>
    <t>SUPUESTOS</t>
  </si>
  <si>
    <t>NARRATIVO</t>
  </si>
  <si>
    <t>NOMBRE</t>
  </si>
  <si>
    <t>FÓRMULA</t>
  </si>
  <si>
    <t>UNIDAD DE</t>
  </si>
  <si>
    <t>FRECUENCIA</t>
  </si>
  <si>
    <t xml:space="preserve">LÍNEA </t>
  </si>
  <si>
    <t>META</t>
  </si>
  <si>
    <t>TIPO</t>
  </si>
  <si>
    <t>DE</t>
  </si>
  <si>
    <t>OBJETIVOS</t>
  </si>
  <si>
    <t>(Forma de cálculo)</t>
  </si>
  <si>
    <t>MEDIDA</t>
  </si>
  <si>
    <t>BASE</t>
  </si>
  <si>
    <t>DIMENSIÓN</t>
  </si>
  <si>
    <t>VERIFICACIÓN</t>
  </si>
  <si>
    <t>FIN</t>
  </si>
  <si>
    <t xml:space="preserve">REGULAR EL PROCESO ADMINISTRATIVO QUE CONLLEVE A LA MEJORA OPERATIVA DEL SISTEMA </t>
  </si>
  <si>
    <t>PROCESO ADMINISTRATIVO</t>
  </si>
  <si>
    <t>(A)</t>
  </si>
  <si>
    <t>UNIDAD</t>
  </si>
  <si>
    <t>Tipo</t>
  </si>
  <si>
    <t>MANUAL DE CONTABILIDAD</t>
  </si>
  <si>
    <t>ADMINISTRACIÓN CONTRIBUYE  A LA MEJORA EN LA FLUIDEZ DE INFORMACIÓN</t>
  </si>
  <si>
    <t>NA</t>
  </si>
  <si>
    <t>Dimensión</t>
  </si>
  <si>
    <t>PROPÓSITO</t>
  </si>
  <si>
    <t xml:space="preserve">EL ORGANISMO OPERADOR MANEJA UN PRESUPUESTO EFICIENTE Y EFICAZ </t>
  </si>
  <si>
    <t>PRESUSPUESTO DE INGRESOS Y EGRESOS 2020</t>
  </si>
  <si>
    <t>MENSUAL</t>
  </si>
  <si>
    <t>INFORME TRIMESTRAL</t>
  </si>
  <si>
    <t xml:space="preserve">EL ORGANISMO RECAUDA LO PRONOSTICADO </t>
  </si>
  <si>
    <t>COMPONENTE (1)</t>
  </si>
  <si>
    <t xml:space="preserve">ELABORACIÓN DE REGISTROS PARA EL CONTROL INTERNO Y  TRÁMITE DE NÓMINA  </t>
  </si>
  <si>
    <t xml:space="preserve">SISTEMA DE MANEJO Y CONTROL DEL PERSONAL </t>
  </si>
  <si>
    <t xml:space="preserve">(A) Lista de raya realizada mensualmente / (B) lista anual de raya ) * 100               </t>
  </si>
  <si>
    <t>PORCENTAJE</t>
  </si>
  <si>
    <t>LISTA DE RAYA</t>
  </si>
  <si>
    <t>EL SISTEMA DE NÓMINA OPERA CORRECTAMENTE</t>
  </si>
  <si>
    <t>ACTIVIDAD (1.1)</t>
  </si>
  <si>
    <t>SOLICITUDES DE PAGO DE  ACTIVIDADES E INCIDENCIAS DE LOS TRABAJADORES</t>
  </si>
  <si>
    <t>PROCESO DE  NOMINA Y RETENCIONES</t>
  </si>
  <si>
    <t>(A) Solicitudes mensuales realizadas / (B)Solicitudes anuales para procedimiento de pago  de cada área) * 100</t>
  </si>
  <si>
    <t>SOLICITUDES</t>
  </si>
  <si>
    <t>LAS ÁREAS ENTREGAN EN TIEMPO Y FORMA SUS SOLICITUDES</t>
  </si>
  <si>
    <t>COMPONENTE (2)</t>
  </si>
  <si>
    <t>ADQUISICIÓN DE LOS BIENES Y SERVICIOS REQUERIDOS PARA LA OPERATIVIDAD DEL SISTEMA</t>
  </si>
  <si>
    <t>CONTROL DE COMPRAS Y SERVICIOS</t>
  </si>
  <si>
    <t>(A) Informe Trimestral</t>
  </si>
  <si>
    <t xml:space="preserve">ADQUISICIONES REALIZA SUS PROCESOS DE COMPRA  EN TIEMPO Y FORMA </t>
  </si>
  <si>
    <t>ACTIVIDAD (2.1)</t>
  </si>
  <si>
    <t>RECEPCIÓN DE VALES DE COMPRA DE CADA ÁREA</t>
  </si>
  <si>
    <t>PROCESO DE COMPRA</t>
  </si>
  <si>
    <t>(A) Solicitudes mensuales realizadas</t>
  </si>
  <si>
    <t>EXPEDIENTE DE COMPRA</t>
  </si>
  <si>
    <t>LAS ÁREAS ENTREGAN EN TIEMPO Y FORMA SUS INFORMES A ADQUISICIONES</t>
  </si>
  <si>
    <t>Gestión</t>
  </si>
  <si>
    <t>Eficiencia</t>
  </si>
  <si>
    <t>COMPONENTE (3)</t>
  </si>
  <si>
    <t xml:space="preserve">ELABORACIÓN Y CONTROL  DE PRESUPUESTO ANUAL DEL SISTEMA </t>
  </si>
  <si>
    <t>CONTROL Y MANEJO PRESUPUESTAL</t>
  </si>
  <si>
    <t>(A) Diagnóstico de Ingresos y Egresos 2020</t>
  </si>
  <si>
    <t>DIAGNÓSTICO DE  INGRESOS Y EGRESOS 2020</t>
  </si>
  <si>
    <t xml:space="preserve">SAPAM INICIA EL EJERCICIO FISCAL CON SU PRESUPUESTO APROBADO </t>
  </si>
  <si>
    <t>ACTIVIDAD (3.1)</t>
  </si>
  <si>
    <t>ELABORACIÓN DE CONCILIACIONES MENSUALES CONTABLES Y PRESUPUESTALES DE LOS RUBROS DE GASTOS</t>
  </si>
  <si>
    <t>CONCILIACIONES REALIZADAS</t>
  </si>
  <si>
    <t>(A) Reporte de  Conciliación mensual/ (B) Reporte de Conciliación anual *100</t>
  </si>
  <si>
    <t xml:space="preserve">Reporte de Conciliación del SAP </t>
  </si>
  <si>
    <t>EL SISTEMA EXPIDE LOS REPORTES CORRECTAMENTE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</si>
</sst>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36C0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9" fontId="3" fillId="0" borderId="0" applyFont="0" applyFill="0" applyBorder="0" applyAlignment="0" applyProtection="0"/>
  </cellStyleXfs>
  <cellXfs count="792">
    <xf numFmtId="0" fontId="0" fillId="0" borderId="0" xfId="0"/>
    <xf numFmtId="0" fontId="4" fillId="0" borderId="1" xfId="4" applyFont="1" applyBorder="1"/>
    <xf numFmtId="0" fontId="4" fillId="0" borderId="2" xfId="4" applyFont="1" applyBorder="1"/>
    <xf numFmtId="0" fontId="4" fillId="0" borderId="3" xfId="4" applyFont="1" applyBorder="1"/>
    <xf numFmtId="0" fontId="4" fillId="0" borderId="4" xfId="4" applyFont="1" applyBorder="1"/>
    <xf numFmtId="0" fontId="4" fillId="0" borderId="5" xfId="4" applyFont="1" applyBorder="1"/>
    <xf numFmtId="0" fontId="4" fillId="0" borderId="6" xfId="4" applyFont="1" applyBorder="1"/>
    <xf numFmtId="0" fontId="4" fillId="0" borderId="7" xfId="4" applyFont="1" applyBorder="1"/>
    <xf numFmtId="0" fontId="4" fillId="0" borderId="8" xfId="4" applyFont="1" applyBorder="1"/>
    <xf numFmtId="0" fontId="5" fillId="0" borderId="0" xfId="4" applyFont="1" applyAlignment="1">
      <alignment wrapText="1"/>
    </xf>
    <xf numFmtId="0" fontId="6" fillId="3" borderId="9" xfId="4" applyFont="1" applyFill="1" applyBorder="1" applyAlignment="1">
      <alignment vertical="top"/>
    </xf>
    <xf numFmtId="0" fontId="4" fillId="3" borderId="10" xfId="4" applyFont="1" applyFill="1" applyBorder="1" applyAlignment="1">
      <alignment vertical="top"/>
    </xf>
    <xf numFmtId="0" fontId="7" fillId="4" borderId="9" xfId="4" applyFont="1" applyFill="1" applyBorder="1" applyAlignment="1">
      <alignment vertical="top"/>
    </xf>
    <xf numFmtId="0" fontId="7" fillId="4" borderId="10" xfId="4" applyFont="1" applyFill="1" applyBorder="1" applyAlignment="1">
      <alignment vertical="top"/>
    </xf>
    <xf numFmtId="0" fontId="7" fillId="5" borderId="9" xfId="4" applyFont="1" applyFill="1" applyBorder="1" applyAlignment="1">
      <alignment vertical="top"/>
    </xf>
    <xf numFmtId="0" fontId="7" fillId="5" borderId="10" xfId="4" applyFont="1" applyFill="1" applyBorder="1" applyAlignment="1">
      <alignment vertical="top"/>
    </xf>
    <xf numFmtId="2" fontId="7" fillId="0" borderId="11" xfId="4" applyNumberFormat="1" applyFont="1" applyBorder="1" applyAlignment="1">
      <alignment vertical="top" wrapText="1"/>
    </xf>
    <xf numFmtId="0" fontId="7" fillId="0" borderId="12" xfId="4" applyFont="1" applyBorder="1" applyAlignment="1">
      <alignment vertical="top" wrapText="1"/>
    </xf>
    <xf numFmtId="0" fontId="7" fillId="0" borderId="13" xfId="4" applyFont="1" applyBorder="1" applyAlignment="1">
      <alignment vertical="top" wrapText="1"/>
    </xf>
    <xf numFmtId="0" fontId="7" fillId="0" borderId="7" xfId="4" applyFont="1" applyBorder="1" applyAlignment="1">
      <alignment vertical="top" wrapText="1"/>
    </xf>
    <xf numFmtId="0" fontId="6" fillId="3" borderId="14" xfId="4" applyFont="1" applyFill="1" applyBorder="1" applyAlignment="1">
      <alignment vertical="top"/>
    </xf>
    <xf numFmtId="0" fontId="4" fillId="3" borderId="15" xfId="4" applyFont="1" applyFill="1" applyBorder="1" applyAlignment="1">
      <alignment vertical="top"/>
    </xf>
    <xf numFmtId="0" fontId="4" fillId="0" borderId="0" xfId="4" applyFont="1"/>
    <xf numFmtId="0" fontId="4" fillId="0" borderId="16" xfId="4" applyFont="1" applyBorder="1"/>
    <xf numFmtId="0" fontId="7" fillId="4" borderId="14" xfId="4" applyFont="1" applyFill="1" applyBorder="1" applyAlignment="1">
      <alignment vertical="top"/>
    </xf>
    <xf numFmtId="0" fontId="7" fillId="4" borderId="15" xfId="4" applyFont="1" applyFill="1" applyBorder="1" applyAlignment="1">
      <alignment vertical="top"/>
    </xf>
    <xf numFmtId="0" fontId="7" fillId="5" borderId="14" xfId="4" applyFont="1" applyFill="1" applyBorder="1" applyAlignment="1">
      <alignment vertical="top"/>
    </xf>
    <xf numFmtId="0" fontId="7" fillId="5" borderId="15" xfId="4" applyFont="1" applyFill="1" applyBorder="1" applyAlignment="1">
      <alignment vertical="top"/>
    </xf>
    <xf numFmtId="0" fontId="8" fillId="0" borderId="11" xfId="4" applyFont="1" applyBorder="1" applyAlignment="1">
      <alignment horizontal="center" wrapText="1"/>
    </xf>
    <xf numFmtId="0" fontId="9" fillId="0" borderId="11" xfId="4" applyFont="1" applyBorder="1" applyAlignment="1">
      <alignment horizontal="center" wrapText="1"/>
    </xf>
    <xf numFmtId="0" fontId="10" fillId="6" borderId="11" xfId="4" applyFont="1" applyFill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7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2" fillId="0" borderId="11" xfId="4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/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 wrapText="1"/>
    </xf>
    <xf numFmtId="0" fontId="14" fillId="8" borderId="11" xfId="4" applyFont="1" applyFill="1" applyBorder="1" applyAlignment="1">
      <alignment horizontal="left" vertical="center" wrapText="1"/>
    </xf>
    <xf numFmtId="0" fontId="14" fillId="8" borderId="11" xfId="4" applyFont="1" applyFill="1" applyBorder="1" applyAlignment="1">
      <alignment vertical="center" wrapText="1"/>
    </xf>
    <xf numFmtId="0" fontId="14" fillId="8" borderId="11" xfId="4" quotePrefix="1" applyFont="1" applyFill="1" applyBorder="1" applyAlignment="1">
      <alignment vertical="center" wrapText="1"/>
    </xf>
    <xf numFmtId="0" fontId="15" fillId="8" borderId="17" xfId="4" applyFont="1" applyFill="1" applyBorder="1" applyAlignment="1">
      <alignment horizontal="left" vertical="center" wrapText="1"/>
    </xf>
    <xf numFmtId="0" fontId="14" fillId="8" borderId="17" xfId="4" applyFont="1" applyFill="1" applyBorder="1" applyAlignment="1">
      <alignment vertical="center" wrapText="1"/>
    </xf>
    <xf numFmtId="0" fontId="4" fillId="0" borderId="0" xfId="4" applyFont="1" applyBorder="1"/>
    <xf numFmtId="0" fontId="5" fillId="0" borderId="0" xfId="4" applyFont="1" applyBorder="1" applyAlignment="1">
      <alignment wrapText="1"/>
    </xf>
    <xf numFmtId="0" fontId="13" fillId="7" borderId="11" xfId="4" applyFont="1" applyFill="1" applyBorder="1" applyAlignment="1">
      <alignment vertical="center" wrapText="1"/>
    </xf>
    <xf numFmtId="0" fontId="11" fillId="0" borderId="11" xfId="4" applyFont="1" applyBorder="1" applyAlignment="1">
      <alignment vertical="center" wrapText="1"/>
    </xf>
    <xf numFmtId="0" fontId="11" fillId="0" borderId="11" xfId="4" applyFont="1" applyBorder="1" applyAlignment="1">
      <alignment vertical="center" wrapText="1"/>
    </xf>
    <xf numFmtId="0" fontId="11" fillId="7" borderId="12" xfId="4" applyFont="1" applyFill="1" applyBorder="1" applyAlignment="1">
      <alignment horizontal="center" vertical="center" wrapText="1"/>
    </xf>
    <xf numFmtId="0" fontId="11" fillId="7" borderId="7" xfId="4" applyFont="1" applyFill="1" applyBorder="1" applyAlignment="1">
      <alignment horizontal="center" vertical="center" wrapText="1"/>
    </xf>
    <xf numFmtId="0" fontId="11" fillId="8" borderId="11" xfId="4" applyFont="1" applyFill="1" applyBorder="1" applyAlignment="1">
      <alignment vertical="center" wrapText="1"/>
    </xf>
    <xf numFmtId="0" fontId="11" fillId="7" borderId="19" xfId="4" applyFont="1" applyFill="1" applyBorder="1" applyAlignment="1">
      <alignment horizontal="center" vertical="center" wrapText="1"/>
    </xf>
    <xf numFmtId="0" fontId="11" fillId="7" borderId="20" xfId="4" applyFont="1" applyFill="1" applyBorder="1" applyAlignment="1">
      <alignment horizontal="center" vertical="center" wrapText="1"/>
    </xf>
    <xf numFmtId="0" fontId="11" fillId="0" borderId="21" xfId="4" applyFont="1" applyBorder="1" applyAlignment="1">
      <alignment horizontal="left" vertical="center" wrapText="1"/>
    </xf>
    <xf numFmtId="0" fontId="11" fillId="7" borderId="22" xfId="4" applyFont="1" applyFill="1" applyBorder="1" applyAlignment="1">
      <alignment horizontal="center" vertical="center" wrapText="1"/>
    </xf>
    <xf numFmtId="0" fontId="11" fillId="7" borderId="23" xfId="4" applyFont="1" applyFill="1" applyBorder="1" applyAlignment="1">
      <alignment horizontal="center" vertical="center" wrapText="1"/>
    </xf>
    <xf numFmtId="0" fontId="11" fillId="0" borderId="24" xfId="4" applyFont="1" applyBorder="1" applyAlignment="1">
      <alignment horizontal="left" vertical="center" wrapText="1"/>
    </xf>
    <xf numFmtId="0" fontId="11" fillId="0" borderId="16" xfId="4" applyFont="1" applyBorder="1" applyAlignment="1">
      <alignment horizontal="left" vertical="center" wrapText="1"/>
    </xf>
    <xf numFmtId="0" fontId="11" fillId="0" borderId="20" xfId="4" applyFont="1" applyBorder="1" applyAlignment="1">
      <alignment horizontal="left" vertical="center" wrapText="1"/>
    </xf>
    <xf numFmtId="0" fontId="11" fillId="7" borderId="5" xfId="4" applyFont="1" applyFill="1" applyBorder="1" applyAlignment="1">
      <alignment horizontal="center" vertical="center" wrapText="1"/>
    </xf>
    <xf numFmtId="0" fontId="11" fillId="7" borderId="0" xfId="4" applyFont="1" applyFill="1" applyBorder="1" applyAlignment="1">
      <alignment horizontal="center" vertical="center" wrapText="1"/>
    </xf>
    <xf numFmtId="0" fontId="11" fillId="0" borderId="25" xfId="4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1" fillId="7" borderId="11" xfId="4" applyFont="1" applyFill="1" applyBorder="1" applyAlignment="1">
      <alignment vertical="center" wrapText="1"/>
    </xf>
    <xf numFmtId="0" fontId="11" fillId="7" borderId="11" xfId="4" applyFont="1" applyFill="1" applyBorder="1" applyAlignment="1">
      <alignment horizontal="center" vertical="center" wrapText="1"/>
    </xf>
    <xf numFmtId="0" fontId="11" fillId="9" borderId="11" xfId="4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4" fillId="0" borderId="0" xfId="4" applyFont="1" applyAlignment="1">
      <alignment horizontal="center"/>
    </xf>
    <xf numFmtId="0" fontId="11" fillId="0" borderId="11" xfId="4" applyFont="1" applyBorder="1" applyAlignment="1">
      <alignment horizontal="center" vertical="center"/>
    </xf>
    <xf numFmtId="0" fontId="11" fillId="7" borderId="16" xfId="4" applyFont="1" applyFill="1" applyBorder="1" applyAlignment="1">
      <alignment horizontal="center" vertical="center" wrapText="1"/>
    </xf>
    <xf numFmtId="0" fontId="11" fillId="0" borderId="19" xfId="4" applyFont="1" applyBorder="1" applyAlignment="1">
      <alignment horizontal="left" vertical="center" wrapText="1"/>
    </xf>
    <xf numFmtId="0" fontId="11" fillId="0" borderId="5" xfId="4" applyFont="1" applyBorder="1" applyAlignment="1">
      <alignment horizontal="left" vertical="center" wrapText="1"/>
    </xf>
    <xf numFmtId="0" fontId="11" fillId="7" borderId="8" xfId="4" applyFont="1" applyFill="1" applyBorder="1" applyAlignment="1">
      <alignment horizontal="center" vertical="center" wrapText="1"/>
    </xf>
    <xf numFmtId="0" fontId="11" fillId="7" borderId="6" xfId="4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left" vertical="center" wrapText="1"/>
    </xf>
    <xf numFmtId="0" fontId="11" fillId="0" borderId="6" xfId="4" applyFont="1" applyBorder="1" applyAlignment="1">
      <alignment horizontal="left" vertical="center" wrapText="1"/>
    </xf>
    <xf numFmtId="0" fontId="11" fillId="0" borderId="26" xfId="4" applyFont="1" applyBorder="1" applyAlignment="1">
      <alignment horizontal="left" vertical="center" wrapText="1"/>
    </xf>
    <xf numFmtId="0" fontId="11" fillId="7" borderId="27" xfId="4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 wrapText="1"/>
    </xf>
    <xf numFmtId="0" fontId="11" fillId="0" borderId="20" xfId="4" applyFont="1" applyFill="1" applyBorder="1" applyAlignment="1">
      <alignment horizontal="left" vertical="center" wrapText="1"/>
    </xf>
    <xf numFmtId="0" fontId="11" fillId="0" borderId="5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8" xfId="4" applyFont="1" applyFill="1" applyBorder="1" applyAlignment="1">
      <alignment horizontal="left" vertical="center" wrapText="1"/>
    </xf>
    <xf numFmtId="0" fontId="11" fillId="0" borderId="6" xfId="4" applyFont="1" applyFill="1" applyBorder="1" applyAlignment="1">
      <alignment horizontal="left" vertical="center" wrapText="1"/>
    </xf>
    <xf numFmtId="0" fontId="11" fillId="0" borderId="26" xfId="4" applyFont="1" applyFill="1" applyBorder="1" applyAlignment="1">
      <alignment horizontal="left" vertical="center" wrapText="1"/>
    </xf>
    <xf numFmtId="0" fontId="11" fillId="0" borderId="0" xfId="4" applyFont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7" borderId="21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vertical="center" wrapText="1"/>
    </xf>
    <xf numFmtId="0" fontId="14" fillId="7" borderId="14" xfId="4" applyFont="1" applyFill="1" applyBorder="1" applyAlignment="1">
      <alignment vertical="center" wrapText="1"/>
    </xf>
    <xf numFmtId="49" fontId="14" fillId="0" borderId="11" xfId="4" applyNumberFormat="1" applyFont="1" applyFill="1" applyBorder="1" applyAlignment="1">
      <alignment horizontal="left" vertical="center" wrapText="1"/>
    </xf>
    <xf numFmtId="0" fontId="11" fillId="0" borderId="28" xfId="4" applyFont="1" applyFill="1" applyBorder="1" applyAlignment="1">
      <alignment vertical="center" wrapText="1"/>
    </xf>
    <xf numFmtId="0" fontId="11" fillId="0" borderId="29" xfId="4" applyFont="1" applyFill="1" applyBorder="1" applyAlignment="1">
      <alignment vertical="center" wrapText="1"/>
    </xf>
    <xf numFmtId="0" fontId="11" fillId="0" borderId="30" xfId="4" applyFont="1" applyFill="1" applyBorder="1" applyAlignment="1">
      <alignment vertical="center" wrapText="1"/>
    </xf>
    <xf numFmtId="0" fontId="12" fillId="9" borderId="11" xfId="4" applyFont="1" applyFill="1" applyBorder="1" applyAlignment="1">
      <alignment horizontal="left" vertical="center" wrapText="1"/>
    </xf>
    <xf numFmtId="0" fontId="14" fillId="8" borderId="21" xfId="0" applyFont="1" applyFill="1" applyBorder="1" applyAlignment="1">
      <alignment horizontal="center" vertical="center"/>
    </xf>
    <xf numFmtId="0" fontId="11" fillId="8" borderId="21" xfId="4" applyFont="1" applyFill="1" applyBorder="1" applyAlignment="1">
      <alignment vertical="center" wrapText="1"/>
    </xf>
    <xf numFmtId="0" fontId="11" fillId="7" borderId="31" xfId="4" applyFont="1" applyFill="1" applyBorder="1" applyAlignment="1">
      <alignment vertical="center" wrapText="1"/>
    </xf>
    <xf numFmtId="0" fontId="11" fillId="8" borderId="31" xfId="4" applyFont="1" applyFill="1" applyBorder="1" applyAlignment="1">
      <alignment vertical="center" wrapText="1"/>
    </xf>
    <xf numFmtId="0" fontId="11" fillId="8" borderId="3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6" borderId="12" xfId="4" applyFont="1" applyFill="1" applyBorder="1" applyAlignment="1">
      <alignment vertical="center" wrapText="1"/>
    </xf>
    <xf numFmtId="0" fontId="10" fillId="6" borderId="13" xfId="4" applyFont="1" applyFill="1" applyBorder="1" applyAlignment="1">
      <alignment vertical="center" wrapText="1"/>
    </xf>
    <xf numFmtId="0" fontId="10" fillId="6" borderId="7" xfId="4" applyFont="1" applyFill="1" applyBorder="1" applyAlignment="1">
      <alignment vertical="center" wrapText="1"/>
    </xf>
    <xf numFmtId="0" fontId="11" fillId="0" borderId="12" xfId="4" applyFont="1" applyBorder="1" applyAlignment="1">
      <alignment vertical="center" wrapText="1"/>
    </xf>
    <xf numFmtId="0" fontId="11" fillId="0" borderId="13" xfId="4" applyFont="1" applyBorder="1" applyAlignment="1">
      <alignment vertical="center" wrapText="1"/>
    </xf>
    <xf numFmtId="0" fontId="11" fillId="0" borderId="7" xfId="4" applyFont="1" applyBorder="1" applyAlignment="1">
      <alignment vertical="center" wrapText="1"/>
    </xf>
    <xf numFmtId="0" fontId="11" fillId="0" borderId="0" xfId="4" applyFont="1" applyBorder="1" applyAlignment="1">
      <alignment horizontal="center" vertical="center"/>
    </xf>
    <xf numFmtId="0" fontId="10" fillId="6" borderId="11" xfId="4" applyFont="1" applyFill="1" applyBorder="1" applyAlignment="1">
      <alignment horizontal="center" vertical="center" wrapText="1"/>
    </xf>
    <xf numFmtId="0" fontId="16" fillId="7" borderId="21" xfId="4" applyFont="1" applyFill="1" applyBorder="1" applyAlignment="1">
      <alignment horizontal="center" vertical="center"/>
    </xf>
    <xf numFmtId="0" fontId="11" fillId="7" borderId="21" xfId="4" applyFont="1" applyFill="1" applyBorder="1" applyAlignment="1">
      <alignment horizontal="center" vertical="center" wrapText="1"/>
    </xf>
    <xf numFmtId="0" fontId="16" fillId="7" borderId="21" xfId="4" applyFont="1" applyFill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wrapText="1"/>
    </xf>
    <xf numFmtId="0" fontId="14" fillId="0" borderId="31" xfId="4" applyFont="1" applyBorder="1" applyAlignment="1">
      <alignment horizontal="center" vertical="center"/>
    </xf>
    <xf numFmtId="44" fontId="14" fillId="8" borderId="31" xfId="1" applyFont="1" applyFill="1" applyBorder="1" applyAlignment="1">
      <alignment horizontal="center" vertical="center" wrapText="1"/>
    </xf>
    <xf numFmtId="44" fontId="17" fillId="8" borderId="31" xfId="1" applyFont="1" applyFill="1" applyBorder="1" applyAlignment="1">
      <alignment horizontal="center" vertical="center" wrapText="1"/>
    </xf>
    <xf numFmtId="44" fontId="13" fillId="8" borderId="31" xfId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14" fillId="8" borderId="31" xfId="4" applyFont="1" applyFill="1" applyBorder="1" applyAlignment="1">
      <alignment horizontal="center" vertical="center"/>
    </xf>
    <xf numFmtId="44" fontId="5" fillId="0" borderId="0" xfId="1" applyFont="1" applyAlignment="1">
      <alignment wrapText="1"/>
    </xf>
    <xf numFmtId="44" fontId="14" fillId="0" borderId="31" xfId="1" applyFont="1" applyBorder="1" applyAlignment="1">
      <alignment horizontal="center" vertical="center" wrapText="1"/>
    </xf>
    <xf numFmtId="0" fontId="16" fillId="0" borderId="32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44" fontId="17" fillId="0" borderId="31" xfId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8" xfId="4" applyFont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26" xfId="4" applyFont="1" applyBorder="1" applyAlignment="1">
      <alignment horizontal="center" wrapText="1"/>
    </xf>
    <xf numFmtId="0" fontId="10" fillId="6" borderId="27" xfId="4" applyFont="1" applyFill="1" applyBorder="1" applyAlignment="1">
      <alignment vertical="center" wrapText="1"/>
    </xf>
    <xf numFmtId="0" fontId="14" fillId="0" borderId="11" xfId="4" applyFont="1" applyFill="1" applyBorder="1" applyAlignment="1">
      <alignment horizontal="left" vertical="center" wrapText="1"/>
    </xf>
    <xf numFmtId="0" fontId="11" fillId="0" borderId="11" xfId="4" applyFont="1" applyBorder="1" applyAlignment="1">
      <alignment horizontal="left" vertical="center" wrapText="1"/>
    </xf>
    <xf numFmtId="0" fontId="14" fillId="0" borderId="11" xfId="4" applyFont="1" applyFill="1" applyBorder="1" applyAlignment="1">
      <alignment vertical="center" wrapText="1"/>
    </xf>
    <xf numFmtId="0" fontId="15" fillId="0" borderId="11" xfId="4" applyFont="1" applyFill="1" applyBorder="1" applyAlignment="1">
      <alignment vertical="center" wrapText="1"/>
    </xf>
    <xf numFmtId="0" fontId="15" fillId="0" borderId="11" xfId="4" applyFont="1" applyFill="1" applyBorder="1" applyAlignment="1">
      <alignment horizontal="left" vertical="center" wrapText="1"/>
    </xf>
    <xf numFmtId="0" fontId="14" fillId="8" borderId="12" xfId="4" applyFont="1" applyFill="1" applyBorder="1" applyAlignment="1">
      <alignment vertical="center" wrapText="1"/>
    </xf>
    <xf numFmtId="0" fontId="14" fillId="8" borderId="13" xfId="4" applyFont="1" applyFill="1" applyBorder="1" applyAlignment="1">
      <alignment vertical="center" wrapText="1"/>
    </xf>
    <xf numFmtId="0" fontId="14" fillId="8" borderId="7" xfId="4" applyFont="1" applyFill="1" applyBorder="1" applyAlignment="1">
      <alignment vertical="center" wrapText="1"/>
    </xf>
    <xf numFmtId="0" fontId="11" fillId="0" borderId="11" xfId="4" applyFont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1" xfId="4" applyFont="1" applyFill="1" applyBorder="1" applyAlignment="1">
      <alignment horizontal="center" vertical="center" wrapText="1"/>
    </xf>
    <xf numFmtId="0" fontId="11" fillId="7" borderId="26" xfId="4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0" fontId="11" fillId="0" borderId="0" xfId="4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8" borderId="0" xfId="4" applyFont="1" applyFill="1" applyBorder="1" applyAlignment="1">
      <alignment vertical="center"/>
    </xf>
    <xf numFmtId="0" fontId="14" fillId="7" borderId="11" xfId="4" applyFont="1" applyFill="1" applyBorder="1" applyAlignment="1">
      <alignment vertical="center" wrapText="1"/>
    </xf>
    <xf numFmtId="0" fontId="14" fillId="0" borderId="31" xfId="4" applyFont="1" applyBorder="1" applyAlignment="1">
      <alignment horizontal="left" vertical="center" wrapText="1"/>
    </xf>
    <xf numFmtId="0" fontId="11" fillId="9" borderId="0" xfId="4" applyFont="1" applyFill="1" applyBorder="1" applyAlignment="1">
      <alignment horizontal="center" vertical="center" wrapText="1"/>
    </xf>
    <xf numFmtId="0" fontId="10" fillId="6" borderId="12" xfId="4" applyFont="1" applyFill="1" applyBorder="1" applyAlignment="1">
      <alignment horizontal="center" vertical="center" wrapText="1"/>
    </xf>
    <xf numFmtId="0" fontId="10" fillId="6" borderId="13" xfId="4" applyFont="1" applyFill="1" applyBorder="1" applyAlignment="1">
      <alignment horizontal="center" vertical="center" wrapText="1"/>
    </xf>
    <xf numFmtId="0" fontId="10" fillId="6" borderId="7" xfId="4" applyFont="1" applyFill="1" applyBorder="1" applyAlignment="1">
      <alignment horizontal="center" vertical="center" wrapText="1"/>
    </xf>
    <xf numFmtId="0" fontId="16" fillId="7" borderId="19" xfId="4" applyFont="1" applyFill="1" applyBorder="1" applyAlignment="1">
      <alignment horizontal="center" vertical="center"/>
    </xf>
    <xf numFmtId="0" fontId="17" fillId="7" borderId="21" xfId="4" applyFont="1" applyFill="1" applyBorder="1" applyAlignment="1">
      <alignment horizontal="center" vertical="center"/>
    </xf>
    <xf numFmtId="0" fontId="16" fillId="7" borderId="16" xfId="4" applyFont="1" applyFill="1" applyBorder="1" applyAlignment="1">
      <alignment horizontal="center" vertical="center"/>
    </xf>
    <xf numFmtId="0" fontId="11" fillId="7" borderId="16" xfId="4" applyFont="1" applyFill="1" applyBorder="1" applyAlignment="1">
      <alignment horizontal="center" vertical="center" wrapText="1"/>
    </xf>
    <xf numFmtId="0" fontId="16" fillId="7" borderId="20" xfId="4" applyFont="1" applyFill="1" applyBorder="1" applyAlignment="1">
      <alignment horizontal="center" vertical="center" wrapText="1"/>
    </xf>
    <xf numFmtId="0" fontId="14" fillId="0" borderId="31" xfId="4" applyFont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 vertical="center"/>
    </xf>
    <xf numFmtId="44" fontId="11" fillId="0" borderId="31" xfId="1" applyFont="1" applyBorder="1" applyAlignment="1">
      <alignment horizontal="center" vertical="center" wrapText="1"/>
    </xf>
    <xf numFmtId="44" fontId="16" fillId="0" borderId="31" xfId="1" applyFont="1" applyBorder="1" applyAlignment="1">
      <alignment horizontal="center" vertical="center" wrapText="1"/>
    </xf>
    <xf numFmtId="0" fontId="14" fillId="0" borderId="31" xfId="3" applyNumberFormat="1" applyFont="1" applyFill="1" applyBorder="1" applyAlignment="1">
      <alignment horizontal="center" vertical="center"/>
    </xf>
    <xf numFmtId="0" fontId="16" fillId="0" borderId="31" xfId="4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1" fillId="0" borderId="0" xfId="4" applyFont="1"/>
    <xf numFmtId="0" fontId="11" fillId="0" borderId="0" xfId="4" applyFont="1" applyAlignment="1">
      <alignment wrapText="1"/>
    </xf>
    <xf numFmtId="0" fontId="21" fillId="0" borderId="0" xfId="0" applyFont="1" applyAlignment="1">
      <alignment horizontal="center"/>
    </xf>
    <xf numFmtId="0" fontId="12" fillId="0" borderId="11" xfId="4" applyFont="1" applyFill="1" applyBorder="1" applyAlignment="1">
      <alignment horizontal="left"/>
    </xf>
    <xf numFmtId="0" fontId="11" fillId="0" borderId="0" xfId="5" applyFont="1"/>
    <xf numFmtId="0" fontId="22" fillId="6" borderId="12" xfId="0" applyFont="1" applyFill="1" applyBorder="1" applyAlignment="1">
      <alignment vertical="top" wrapText="1"/>
    </xf>
    <xf numFmtId="0" fontId="22" fillId="6" borderId="13" xfId="0" applyFont="1" applyFill="1" applyBorder="1" applyAlignment="1">
      <alignment vertical="top" wrapText="1"/>
    </xf>
    <xf numFmtId="0" fontId="22" fillId="6" borderId="7" xfId="0" applyFont="1" applyFill="1" applyBorder="1" applyAlignment="1">
      <alignment vertical="top" wrapText="1"/>
    </xf>
    <xf numFmtId="0" fontId="14" fillId="7" borderId="11" xfId="0" applyFont="1" applyFill="1" applyBorder="1" applyAlignment="1">
      <alignment vertical="top" wrapText="1"/>
    </xf>
    <xf numFmtId="0" fontId="14" fillId="0" borderId="11" xfId="5" applyFont="1" applyFill="1" applyBorder="1" applyAlignment="1">
      <alignment horizontal="left" vertical="top" wrapText="1"/>
    </xf>
    <xf numFmtId="0" fontId="14" fillId="8" borderId="11" xfId="4" applyFont="1" applyFill="1" applyBorder="1" applyAlignment="1">
      <alignment vertical="top" wrapText="1"/>
    </xf>
    <xf numFmtId="0" fontId="11" fillId="0" borderId="0" xfId="0" applyFont="1"/>
    <xf numFmtId="0" fontId="13" fillId="0" borderId="0" xfId="0" applyFont="1"/>
    <xf numFmtId="0" fontId="11" fillId="0" borderId="5" xfId="5" applyFont="1" applyBorder="1"/>
    <xf numFmtId="0" fontId="14" fillId="0" borderId="12" xfId="5" applyFont="1" applyFill="1" applyBorder="1" applyAlignment="1">
      <alignment vertical="top" wrapText="1"/>
    </xf>
    <xf numFmtId="0" fontId="14" fillId="0" borderId="13" xfId="5" applyFont="1" applyFill="1" applyBorder="1" applyAlignment="1">
      <alignment vertical="top" wrapText="1"/>
    </xf>
    <xf numFmtId="0" fontId="14" fillId="0" borderId="7" xfId="5" applyFont="1" applyFill="1" applyBorder="1" applyAlignment="1">
      <alignment vertical="top" wrapText="1"/>
    </xf>
    <xf numFmtId="0" fontId="15" fillId="0" borderId="11" xfId="5" applyFont="1" applyFill="1" applyBorder="1" applyAlignment="1">
      <alignment horizontal="left" vertical="top" wrapText="1"/>
    </xf>
    <xf numFmtId="0" fontId="14" fillId="8" borderId="12" xfId="4" applyFont="1" applyFill="1" applyBorder="1" applyAlignment="1">
      <alignment vertical="top" wrapText="1"/>
    </xf>
    <xf numFmtId="0" fontId="14" fillId="8" borderId="13" xfId="4" applyFont="1" applyFill="1" applyBorder="1" applyAlignment="1">
      <alignment vertical="top" wrapText="1"/>
    </xf>
    <xf numFmtId="0" fontId="14" fillId="8" borderId="7" xfId="4" applyFont="1" applyFill="1" applyBorder="1" applyAlignment="1">
      <alignment vertical="top" wrapText="1"/>
    </xf>
    <xf numFmtId="0" fontId="10" fillId="6" borderId="12" xfId="5" applyFont="1" applyFill="1" applyBorder="1" applyAlignment="1">
      <alignment vertical="top" wrapText="1"/>
    </xf>
    <xf numFmtId="0" fontId="10" fillId="6" borderId="13" xfId="5" applyFont="1" applyFill="1" applyBorder="1" applyAlignment="1">
      <alignment vertical="top" wrapText="1"/>
    </xf>
    <xf numFmtId="0" fontId="10" fillId="6" borderId="7" xfId="5" applyFont="1" applyFill="1" applyBorder="1" applyAlignment="1">
      <alignment vertical="top" wrapText="1"/>
    </xf>
    <xf numFmtId="0" fontId="11" fillId="7" borderId="11" xfId="5" applyFont="1" applyFill="1" applyBorder="1" applyAlignment="1">
      <alignment vertical="top" wrapText="1"/>
    </xf>
    <xf numFmtId="0" fontId="11" fillId="0" borderId="11" xfId="5" applyFont="1" applyBorder="1" applyAlignment="1">
      <alignment vertical="top" wrapText="1"/>
    </xf>
    <xf numFmtId="0" fontId="11" fillId="0" borderId="12" xfId="5" applyFont="1" applyBorder="1" applyAlignment="1">
      <alignment vertical="top" wrapText="1"/>
    </xf>
    <xf numFmtId="0" fontId="11" fillId="0" borderId="13" xfId="5" applyFont="1" applyBorder="1" applyAlignment="1">
      <alignment vertical="top" wrapText="1"/>
    </xf>
    <xf numFmtId="0" fontId="11" fillId="0" borderId="7" xfId="5" applyFont="1" applyBorder="1" applyAlignment="1">
      <alignment vertical="top" wrapText="1"/>
    </xf>
    <xf numFmtId="0" fontId="11" fillId="7" borderId="12" xfId="5" applyFont="1" applyFill="1" applyBorder="1" applyAlignment="1">
      <alignment horizontal="center" vertical="center" wrapText="1"/>
    </xf>
    <xf numFmtId="0" fontId="11" fillId="7" borderId="7" xfId="5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horizontal="center" vertical="top" wrapText="1"/>
    </xf>
    <xf numFmtId="0" fontId="11" fillId="7" borderId="7" xfId="5" applyFont="1" applyFill="1" applyBorder="1" applyAlignment="1">
      <alignment horizontal="center" vertical="top" wrapText="1"/>
    </xf>
    <xf numFmtId="9" fontId="11" fillId="0" borderId="19" xfId="5" applyNumberFormat="1" applyFont="1" applyBorder="1" applyAlignment="1">
      <alignment horizontal="left" vertical="top" wrapText="1"/>
    </xf>
    <xf numFmtId="0" fontId="11" fillId="0" borderId="16" xfId="5" applyFont="1" applyBorder="1" applyAlignment="1">
      <alignment horizontal="left" vertical="top" wrapText="1"/>
    </xf>
    <xf numFmtId="0" fontId="11" fillId="0" borderId="20" xfId="5" applyFont="1" applyBorder="1" applyAlignment="1">
      <alignment horizontal="left" vertical="top" wrapText="1"/>
    </xf>
    <xf numFmtId="0" fontId="11" fillId="0" borderId="0" xfId="5" applyFont="1" applyBorder="1"/>
    <xf numFmtId="0" fontId="11" fillId="7" borderId="19" xfId="5" applyFont="1" applyFill="1" applyBorder="1" applyAlignment="1">
      <alignment horizontal="center" vertical="center" wrapText="1"/>
    </xf>
    <xf numFmtId="0" fontId="11" fillId="7" borderId="20" xfId="5" applyFont="1" applyFill="1" applyBorder="1" applyAlignment="1">
      <alignment horizontal="center" vertical="center" wrapText="1"/>
    </xf>
    <xf numFmtId="0" fontId="11" fillId="0" borderId="5" xfId="5" applyFont="1" applyBorder="1" applyAlignment="1">
      <alignment horizontal="left" vertical="top" wrapText="1"/>
    </xf>
    <xf numFmtId="0" fontId="11" fillId="0" borderId="0" xfId="5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1" fillId="7" borderId="5" xfId="5" applyFont="1" applyFill="1" applyBorder="1" applyAlignment="1">
      <alignment horizontal="center" vertical="center" wrapText="1"/>
    </xf>
    <xf numFmtId="0" fontId="11" fillId="7" borderId="1" xfId="5" applyFont="1" applyFill="1" applyBorder="1" applyAlignment="1">
      <alignment horizontal="center" vertical="center" wrapText="1"/>
    </xf>
    <xf numFmtId="0" fontId="11" fillId="7" borderId="8" xfId="5" applyFont="1" applyFill="1" applyBorder="1" applyAlignment="1">
      <alignment horizontal="center" vertical="center" wrapText="1"/>
    </xf>
    <xf numFmtId="0" fontId="11" fillId="7" borderId="26" xfId="5" applyFont="1" applyFill="1" applyBorder="1" applyAlignment="1">
      <alignment horizontal="center" vertical="center" wrapText="1"/>
    </xf>
    <xf numFmtId="0" fontId="11" fillId="0" borderId="8" xfId="5" applyFont="1" applyBorder="1" applyAlignment="1">
      <alignment horizontal="left" vertical="top" wrapText="1"/>
    </xf>
    <xf numFmtId="0" fontId="11" fillId="0" borderId="6" xfId="5" applyFont="1" applyBorder="1" applyAlignment="1">
      <alignment horizontal="left" vertical="top" wrapText="1"/>
    </xf>
    <xf numFmtId="0" fontId="11" fillId="0" borderId="26" xfId="5" applyFont="1" applyBorder="1" applyAlignment="1">
      <alignment horizontal="left" vertical="top" wrapText="1"/>
    </xf>
    <xf numFmtId="0" fontId="11" fillId="7" borderId="11" xfId="5" applyFont="1" applyFill="1" applyBorder="1" applyAlignment="1">
      <alignment horizontal="center" vertical="top" wrapText="1"/>
    </xf>
    <xf numFmtId="0" fontId="11" fillId="7" borderId="27" xfId="5" applyFont="1" applyFill="1" applyBorder="1" applyAlignment="1">
      <alignment horizontal="center" vertical="top" wrapText="1"/>
    </xf>
    <xf numFmtId="9" fontId="11" fillId="9" borderId="11" xfId="2" applyFont="1" applyFill="1" applyBorder="1" applyAlignment="1">
      <alignment horizontal="center" vertical="top" wrapText="1"/>
    </xf>
    <xf numFmtId="0" fontId="11" fillId="9" borderId="11" xfId="5" applyFont="1" applyFill="1" applyBorder="1" applyAlignment="1">
      <alignment horizontal="center" vertical="top" wrapText="1"/>
    </xf>
    <xf numFmtId="10" fontId="11" fillId="9" borderId="11" xfId="5" applyNumberFormat="1" applyFont="1" applyFill="1" applyBorder="1" applyAlignment="1">
      <alignment horizontal="center" vertical="top" wrapText="1"/>
    </xf>
    <xf numFmtId="0" fontId="11" fillId="0" borderId="11" xfId="4" applyFont="1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1" fillId="0" borderId="0" xfId="5" applyFont="1" applyAlignment="1">
      <alignment horizontal="center"/>
    </xf>
    <xf numFmtId="0" fontId="11" fillId="7" borderId="20" xfId="5" applyFont="1" applyFill="1" applyBorder="1" applyAlignment="1">
      <alignment horizontal="center" vertical="top" wrapText="1"/>
    </xf>
    <xf numFmtId="9" fontId="11" fillId="0" borderId="12" xfId="5" applyNumberFormat="1" applyFont="1" applyBorder="1" applyAlignment="1">
      <alignment horizontal="left" vertical="top" wrapText="1"/>
    </xf>
    <xf numFmtId="0" fontId="11" fillId="0" borderId="13" xfId="5" applyFont="1" applyBorder="1" applyAlignment="1">
      <alignment horizontal="left" vertical="top" wrapText="1"/>
    </xf>
    <xf numFmtId="0" fontId="11" fillId="0" borderId="7" xfId="5" applyFont="1" applyBorder="1" applyAlignment="1">
      <alignment horizontal="left" vertical="top" wrapText="1"/>
    </xf>
    <xf numFmtId="0" fontId="11" fillId="7" borderId="19" xfId="5" applyFont="1" applyFill="1" applyBorder="1" applyAlignment="1">
      <alignment vertical="top" wrapText="1"/>
    </xf>
    <xf numFmtId="0" fontId="11" fillId="7" borderId="19" xfId="5" applyFont="1" applyFill="1" applyBorder="1" applyAlignment="1">
      <alignment horizontal="center" vertical="top" wrapText="1"/>
    </xf>
    <xf numFmtId="0" fontId="11" fillId="0" borderId="19" xfId="5" applyFont="1" applyBorder="1" applyAlignment="1">
      <alignment horizontal="left" vertical="top" wrapText="1"/>
    </xf>
    <xf numFmtId="0" fontId="11" fillId="7" borderId="5" xfId="5" applyFont="1" applyFill="1" applyBorder="1" applyAlignment="1">
      <alignment vertical="top" wrapText="1"/>
    </xf>
    <xf numFmtId="0" fontId="11" fillId="7" borderId="5" xfId="5" applyFont="1" applyFill="1" applyBorder="1" applyAlignment="1">
      <alignment horizontal="center" vertical="top" wrapText="1"/>
    </xf>
    <xf numFmtId="0" fontId="11" fillId="7" borderId="8" xfId="5" applyFont="1" applyFill="1" applyBorder="1" applyAlignment="1">
      <alignment vertical="top" wrapText="1"/>
    </xf>
    <xf numFmtId="0" fontId="11" fillId="7" borderId="8" xfId="5" applyFont="1" applyFill="1" applyBorder="1" applyAlignment="1">
      <alignment horizontal="center" vertical="top" wrapText="1"/>
    </xf>
    <xf numFmtId="9" fontId="11" fillId="9" borderId="11" xfId="2" applyNumberFormat="1" applyFont="1" applyFill="1" applyBorder="1" applyAlignment="1">
      <alignment horizontal="center" vertical="top" wrapText="1"/>
    </xf>
    <xf numFmtId="9" fontId="11" fillId="0" borderId="12" xfId="2" applyFont="1" applyBorder="1" applyAlignment="1">
      <alignment horizontal="left" vertical="top" wrapText="1"/>
    </xf>
    <xf numFmtId="9" fontId="11" fillId="0" borderId="13" xfId="2" applyFont="1" applyBorder="1" applyAlignment="1">
      <alignment horizontal="left" vertical="top" wrapText="1"/>
    </xf>
    <xf numFmtId="9" fontId="11" fillId="0" borderId="7" xfId="2" applyFont="1" applyBorder="1" applyAlignment="1">
      <alignment horizontal="left" vertical="top" wrapText="1"/>
    </xf>
    <xf numFmtId="0" fontId="11" fillId="7" borderId="21" xfId="5" applyFont="1" applyFill="1" applyBorder="1" applyAlignment="1">
      <alignment vertical="top" wrapText="1"/>
    </xf>
    <xf numFmtId="0" fontId="11" fillId="7" borderId="4" xfId="5" applyFont="1" applyFill="1" applyBorder="1" applyAlignment="1">
      <alignment vertical="top" wrapText="1"/>
    </xf>
    <xf numFmtId="0" fontId="11" fillId="0" borderId="0" xfId="5" applyFont="1" applyAlignment="1">
      <alignment horizontal="left" vertical="top" wrapText="1"/>
    </xf>
    <xf numFmtId="0" fontId="11" fillId="7" borderId="27" xfId="5" applyFont="1" applyFill="1" applyBorder="1" applyAlignment="1">
      <alignment vertical="top" wrapText="1"/>
    </xf>
    <xf numFmtId="0" fontId="22" fillId="0" borderId="0" xfId="5" applyFont="1" applyFill="1"/>
    <xf numFmtId="0" fontId="11" fillId="0" borderId="0" xfId="5" applyFont="1" applyAlignment="1">
      <alignment wrapText="1"/>
    </xf>
    <xf numFmtId="0" fontId="11" fillId="0" borderId="11" xfId="5" applyFont="1" applyFill="1" applyBorder="1" applyAlignment="1">
      <alignment vertical="top" wrapText="1"/>
    </xf>
    <xf numFmtId="0" fontId="11" fillId="0" borderId="12" xfId="5" applyFont="1" applyFill="1" applyBorder="1" applyAlignment="1">
      <alignment vertical="top" wrapText="1"/>
    </xf>
    <xf numFmtId="0" fontId="11" fillId="0" borderId="13" xfId="5" applyFont="1" applyFill="1" applyBorder="1" applyAlignment="1">
      <alignment vertical="top" wrapText="1"/>
    </xf>
    <xf numFmtId="0" fontId="11" fillId="0" borderId="7" xfId="5" applyFont="1" applyFill="1" applyBorder="1" applyAlignment="1">
      <alignment vertical="top" wrapText="1"/>
    </xf>
    <xf numFmtId="0" fontId="14" fillId="7" borderId="11" xfId="5" applyFont="1" applyFill="1" applyBorder="1" applyAlignment="1">
      <alignment vertical="top" wrapText="1"/>
    </xf>
    <xf numFmtId="0" fontId="11" fillId="8" borderId="31" xfId="5" applyFont="1" applyFill="1" applyBorder="1" applyAlignment="1">
      <alignment horizontal="left" vertical="center" wrapText="1"/>
    </xf>
    <xf numFmtId="0" fontId="11" fillId="0" borderId="12" xfId="4" applyFont="1" applyFill="1" applyBorder="1" applyAlignment="1">
      <alignment vertical="top" wrapText="1"/>
    </xf>
    <xf numFmtId="0" fontId="11" fillId="0" borderId="13" xfId="4" applyFont="1" applyFill="1" applyBorder="1" applyAlignment="1">
      <alignment vertical="top" wrapText="1"/>
    </xf>
    <xf numFmtId="0" fontId="11" fillId="0" borderId="7" xfId="4" applyFont="1" applyFill="1" applyBorder="1" applyAlignment="1">
      <alignment vertical="top" wrapText="1"/>
    </xf>
    <xf numFmtId="0" fontId="18" fillId="0" borderId="11" xfId="4" applyFont="1" applyFill="1" applyBorder="1" applyAlignment="1">
      <alignment horizontal="left"/>
    </xf>
    <xf numFmtId="0" fontId="11" fillId="0" borderId="0" xfId="5" applyFont="1" applyBorder="1" applyAlignment="1">
      <alignment wrapText="1"/>
    </xf>
    <xf numFmtId="0" fontId="11" fillId="8" borderId="31" xfId="5" applyFont="1" applyFill="1" applyBorder="1" applyAlignment="1">
      <alignment horizontal="center" wrapText="1"/>
    </xf>
    <xf numFmtId="0" fontId="11" fillId="8" borderId="12" xfId="5" applyFont="1" applyFill="1" applyBorder="1" applyAlignment="1">
      <alignment vertical="top" wrapText="1"/>
    </xf>
    <xf numFmtId="0" fontId="11" fillId="8" borderId="13" xfId="5" applyFont="1" applyFill="1" applyBorder="1" applyAlignment="1">
      <alignment vertical="top" wrapText="1"/>
    </xf>
    <xf numFmtId="0" fontId="11" fillId="8" borderId="7" xfId="5" applyFont="1" applyFill="1" applyBorder="1" applyAlignment="1">
      <alignment vertical="top" wrapText="1"/>
    </xf>
    <xf numFmtId="0" fontId="14" fillId="8" borderId="11" xfId="5" applyFont="1" applyFill="1" applyBorder="1" applyAlignment="1">
      <alignment horizontal="center" vertical="top" wrapText="1"/>
    </xf>
    <xf numFmtId="0" fontId="14" fillId="8" borderId="12" xfId="5" applyFont="1" applyFill="1" applyBorder="1" applyAlignment="1">
      <alignment vertical="top" wrapText="1"/>
    </xf>
    <xf numFmtId="0" fontId="14" fillId="8" borderId="13" xfId="5" applyFont="1" applyFill="1" applyBorder="1" applyAlignment="1">
      <alignment vertical="top" wrapText="1"/>
    </xf>
    <xf numFmtId="0" fontId="14" fillId="8" borderId="7" xfId="5" applyFont="1" applyFill="1" applyBorder="1" applyAlignment="1">
      <alignment vertical="top" wrapText="1"/>
    </xf>
    <xf numFmtId="0" fontId="11" fillId="9" borderId="13" xfId="4" applyFont="1" applyFill="1" applyBorder="1" applyAlignment="1">
      <alignment horizontal="center" vertical="top" wrapText="1"/>
    </xf>
    <xf numFmtId="0" fontId="10" fillId="6" borderId="11" xfId="5" applyFont="1" applyFill="1" applyBorder="1" applyAlignment="1">
      <alignment horizontal="center" vertical="center" wrapText="1"/>
    </xf>
    <xf numFmtId="0" fontId="16" fillId="7" borderId="11" xfId="5" applyFont="1" applyFill="1" applyBorder="1" applyAlignment="1">
      <alignment horizontal="center" vertical="center"/>
    </xf>
    <xf numFmtId="0" fontId="16" fillId="7" borderId="11" xfId="5" applyFont="1" applyFill="1" applyBorder="1" applyAlignment="1">
      <alignment horizontal="center" vertical="center" wrapText="1"/>
    </xf>
    <xf numFmtId="0" fontId="11" fillId="8" borderId="36" xfId="5" applyFont="1" applyFill="1" applyBorder="1" applyAlignment="1">
      <alignment horizontal="center" vertical="center" wrapText="1"/>
    </xf>
    <xf numFmtId="0" fontId="14" fillId="8" borderId="36" xfId="5" applyNumberFormat="1" applyFont="1" applyFill="1" applyBorder="1" applyAlignment="1">
      <alignment horizontal="center" vertical="center"/>
    </xf>
    <xf numFmtId="44" fontId="11" fillId="8" borderId="36" xfId="1" applyFont="1" applyFill="1" applyBorder="1" applyAlignment="1">
      <alignment horizontal="center" vertical="center" wrapText="1"/>
    </xf>
    <xf numFmtId="44" fontId="17" fillId="8" borderId="36" xfId="1" applyFont="1" applyFill="1" applyBorder="1" applyAlignment="1">
      <alignment horizontal="center" vertical="center"/>
    </xf>
    <xf numFmtId="0" fontId="11" fillId="8" borderId="31" xfId="5" applyFont="1" applyFill="1" applyBorder="1" applyAlignment="1">
      <alignment horizontal="center" vertical="center" wrapText="1"/>
    </xf>
    <xf numFmtId="0" fontId="14" fillId="8" borderId="31" xfId="5" applyNumberFormat="1" applyFont="1" applyFill="1" applyBorder="1" applyAlignment="1">
      <alignment horizontal="center" vertical="center"/>
    </xf>
    <xf numFmtId="44" fontId="11" fillId="8" borderId="31" xfId="1" applyFont="1" applyFill="1" applyBorder="1" applyAlignment="1">
      <alignment horizontal="center" vertical="center" wrapText="1"/>
    </xf>
    <xf numFmtId="0" fontId="14" fillId="8" borderId="31" xfId="3" applyNumberFormat="1" applyFont="1" applyFill="1" applyBorder="1" applyAlignment="1">
      <alignment horizontal="center" vertical="center"/>
    </xf>
    <xf numFmtId="0" fontId="14" fillId="8" borderId="31" xfId="6" applyNumberFormat="1" applyFont="1" applyFill="1" applyBorder="1" applyAlignment="1">
      <alignment horizontal="center" vertical="center" wrapText="1"/>
    </xf>
    <xf numFmtId="0" fontId="17" fillId="8" borderId="31" xfId="5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5" fillId="0" borderId="0" xfId="5" applyFont="1" applyAlignment="1">
      <alignment wrapText="1"/>
    </xf>
    <xf numFmtId="0" fontId="14" fillId="0" borderId="0" xfId="0" applyFont="1"/>
    <xf numFmtId="0" fontId="24" fillId="0" borderId="5" xfId="0" applyFont="1" applyBorder="1"/>
    <xf numFmtId="0" fontId="24" fillId="0" borderId="0" xfId="0" applyFont="1"/>
    <xf numFmtId="0" fontId="14" fillId="0" borderId="11" xfId="0" applyFont="1" applyBorder="1" applyAlignment="1">
      <alignment horizontal="left" vertical="top" wrapText="1"/>
    </xf>
    <xf numFmtId="0" fontId="14" fillId="0" borderId="5" xfId="0" applyFont="1" applyBorder="1"/>
    <xf numFmtId="0" fontId="14" fillId="0" borderId="31" xfId="0" applyFont="1" applyFill="1" applyBorder="1" applyAlignment="1">
      <alignment horizontal="left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top" wrapText="1"/>
    </xf>
    <xf numFmtId="0" fontId="14" fillId="7" borderId="7" xfId="0" applyFont="1" applyFill="1" applyBorder="1" applyAlignment="1">
      <alignment horizontal="center" vertical="top" wrapText="1"/>
    </xf>
    <xf numFmtId="0" fontId="14" fillId="0" borderId="12" xfId="0" applyNumberFormat="1" applyFont="1" applyBorder="1" applyAlignment="1">
      <alignment horizontal="left" vertical="top" wrapText="1"/>
    </xf>
    <xf numFmtId="0" fontId="14" fillId="0" borderId="13" xfId="0" applyNumberFormat="1" applyFont="1" applyBorder="1" applyAlignment="1">
      <alignment horizontal="left" vertical="top" wrapText="1"/>
    </xf>
    <xf numFmtId="0" fontId="14" fillId="0" borderId="7" xfId="0" applyNumberFormat="1" applyFont="1" applyBorder="1" applyAlignment="1">
      <alignment horizontal="left" vertical="top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0" xfId="0" applyFont="1" applyBorder="1"/>
    <xf numFmtId="0" fontId="14" fillId="7" borderId="5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7" borderId="11" xfId="0" applyFont="1" applyFill="1" applyBorder="1" applyAlignment="1">
      <alignment horizontal="center" vertical="top" wrapText="1"/>
    </xf>
    <xf numFmtId="0" fontId="14" fillId="9" borderId="11" xfId="4" applyFont="1" applyFill="1" applyBorder="1" applyAlignment="1">
      <alignment horizontal="center" vertical="top" wrapText="1"/>
    </xf>
    <xf numFmtId="0" fontId="14" fillId="9" borderId="11" xfId="0" applyFont="1" applyFill="1" applyBorder="1" applyAlignment="1">
      <alignment horizontal="center" vertical="top" wrapText="1"/>
    </xf>
    <xf numFmtId="0" fontId="14" fillId="9" borderId="11" xfId="2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9" fontId="14" fillId="9" borderId="11" xfId="2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4" fillId="0" borderId="11" xfId="4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9" borderId="1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12" xfId="2" applyNumberFormat="1" applyFont="1" applyBorder="1" applyAlignment="1">
      <alignment horizontal="left" vertical="top" wrapText="1"/>
    </xf>
    <xf numFmtId="0" fontId="14" fillId="0" borderId="13" xfId="2" applyNumberFormat="1" applyFont="1" applyBorder="1" applyAlignment="1">
      <alignment horizontal="left" vertical="top" wrapText="1"/>
    </xf>
    <xf numFmtId="0" fontId="14" fillId="0" borderId="7" xfId="2" applyNumberFormat="1" applyFont="1" applyBorder="1" applyAlignment="1">
      <alignment horizontal="left" vertical="top" wrapText="1"/>
    </xf>
    <xf numFmtId="0" fontId="22" fillId="6" borderId="12" xfId="5" applyFont="1" applyFill="1" applyBorder="1" applyAlignment="1">
      <alignment vertical="top" wrapText="1"/>
    </xf>
    <xf numFmtId="0" fontId="22" fillId="6" borderId="13" xfId="5" applyFont="1" applyFill="1" applyBorder="1" applyAlignment="1">
      <alignment vertical="top" wrapText="1"/>
    </xf>
    <xf numFmtId="0" fontId="22" fillId="6" borderId="7" xfId="5" applyFont="1" applyFill="1" applyBorder="1" applyAlignment="1">
      <alignment vertical="top" wrapText="1"/>
    </xf>
    <xf numFmtId="0" fontId="14" fillId="0" borderId="11" xfId="5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12" xfId="4" applyFont="1" applyFill="1" applyBorder="1" applyAlignment="1">
      <alignment vertical="top" wrapText="1"/>
    </xf>
    <xf numFmtId="0" fontId="14" fillId="0" borderId="13" xfId="4" applyFont="1" applyFill="1" applyBorder="1" applyAlignment="1">
      <alignment vertical="top" wrapText="1"/>
    </xf>
    <xf numFmtId="0" fontId="14" fillId="0" borderId="7" xfId="4" applyFont="1" applyFill="1" applyBorder="1" applyAlignment="1">
      <alignment vertical="top" wrapText="1"/>
    </xf>
    <xf numFmtId="0" fontId="24" fillId="0" borderId="0" xfId="0" applyFont="1" applyBorder="1"/>
    <xf numFmtId="0" fontId="14" fillId="0" borderId="31" xfId="0" applyFont="1" applyBorder="1" applyAlignment="1">
      <alignment horizontal="center" wrapText="1"/>
    </xf>
    <xf numFmtId="0" fontId="14" fillId="9" borderId="13" xfId="4" applyFont="1" applyFill="1" applyBorder="1" applyAlignment="1">
      <alignment horizontal="center" vertical="top" wrapText="1"/>
    </xf>
    <xf numFmtId="0" fontId="14" fillId="9" borderId="6" xfId="4" applyFont="1" applyFill="1" applyBorder="1" applyAlignment="1">
      <alignment vertical="top" wrapText="1"/>
    </xf>
    <xf numFmtId="0" fontId="22" fillId="6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6" xfId="0" applyNumberFormat="1" applyFont="1" applyFill="1" applyBorder="1" applyAlignment="1">
      <alignment horizontal="center" vertical="center"/>
    </xf>
    <xf numFmtId="44" fontId="14" fillId="0" borderId="36" xfId="1" applyFont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44" fontId="14" fillId="0" borderId="31" xfId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22" fillId="6" borderId="1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24" fillId="6" borderId="13" xfId="0" applyFont="1" applyFill="1" applyBorder="1" applyAlignment="1">
      <alignment vertical="center"/>
    </xf>
    <xf numFmtId="0" fontId="24" fillId="6" borderId="7" xfId="0" applyFont="1" applyFill="1" applyBorder="1" applyAlignment="1">
      <alignment vertical="center"/>
    </xf>
    <xf numFmtId="0" fontId="24" fillId="0" borderId="0" xfId="4" applyFont="1" applyAlignment="1">
      <alignment vertical="center"/>
    </xf>
    <xf numFmtId="0" fontId="14" fillId="0" borderId="37" xfId="4" applyFont="1" applyBorder="1" applyAlignment="1">
      <alignment horizontal="left" vertical="center" wrapText="1"/>
    </xf>
    <xf numFmtId="0" fontId="14" fillId="0" borderId="19" xfId="4" applyFont="1" applyFill="1" applyBorder="1" applyAlignment="1">
      <alignment vertical="center" wrapText="1"/>
    </xf>
    <xf numFmtId="0" fontId="14" fillId="0" borderId="16" xfId="4" applyFont="1" applyFill="1" applyBorder="1" applyAlignment="1">
      <alignment vertical="center" wrapText="1"/>
    </xf>
    <xf numFmtId="0" fontId="14" fillId="0" borderId="20" xfId="4" applyFont="1" applyFill="1" applyBorder="1" applyAlignment="1">
      <alignment vertical="center" wrapText="1"/>
    </xf>
    <xf numFmtId="0" fontId="14" fillId="8" borderId="38" xfId="4" applyFont="1" applyFill="1" applyBorder="1" applyAlignment="1">
      <alignment vertical="center" wrapText="1"/>
    </xf>
    <xf numFmtId="0" fontId="14" fillId="8" borderId="29" xfId="4" applyFont="1" applyFill="1" applyBorder="1" applyAlignment="1">
      <alignment vertical="center" wrapText="1"/>
    </xf>
    <xf numFmtId="0" fontId="14" fillId="8" borderId="30" xfId="4" applyFont="1" applyFill="1" applyBorder="1" applyAlignment="1">
      <alignment vertical="center" wrapText="1"/>
    </xf>
    <xf numFmtId="0" fontId="22" fillId="6" borderId="12" xfId="4" applyFont="1" applyFill="1" applyBorder="1" applyAlignment="1">
      <alignment vertical="center" wrapText="1"/>
    </xf>
    <xf numFmtId="0" fontId="22" fillId="6" borderId="13" xfId="4" applyFont="1" applyFill="1" applyBorder="1" applyAlignment="1">
      <alignment vertical="center" wrapText="1"/>
    </xf>
    <xf numFmtId="0" fontId="22" fillId="6" borderId="7" xfId="4" applyFont="1" applyFill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11" fillId="8" borderId="12" xfId="4" applyFont="1" applyFill="1" applyBorder="1" applyAlignment="1">
      <alignment vertical="center" wrapText="1"/>
    </xf>
    <xf numFmtId="0" fontId="11" fillId="8" borderId="13" xfId="4" applyFont="1" applyFill="1" applyBorder="1" applyAlignment="1">
      <alignment vertical="center" wrapText="1"/>
    </xf>
    <xf numFmtId="0" fontId="11" fillId="8" borderId="7" xfId="4" applyFont="1" applyFill="1" applyBorder="1" applyAlignment="1">
      <alignment vertical="center" wrapText="1"/>
    </xf>
    <xf numFmtId="0" fontId="11" fillId="0" borderId="12" xfId="7" applyNumberFormat="1" applyFont="1" applyBorder="1" applyAlignment="1">
      <alignment horizontal="left" vertical="center" wrapText="1"/>
    </xf>
    <xf numFmtId="0" fontId="11" fillId="0" borderId="13" xfId="7" applyNumberFormat="1" applyFont="1" applyBorder="1" applyAlignment="1">
      <alignment horizontal="left" vertical="center" wrapText="1"/>
    </xf>
    <xf numFmtId="0" fontId="11" fillId="0" borderId="7" xfId="7" applyNumberFormat="1" applyFont="1" applyBorder="1" applyAlignment="1">
      <alignment horizontal="left" vertical="center" wrapText="1"/>
    </xf>
    <xf numFmtId="0" fontId="14" fillId="0" borderId="5" xfId="5" applyFont="1" applyBorder="1" applyAlignment="1">
      <alignment horizontal="center" vertical="center"/>
    </xf>
    <xf numFmtId="0" fontId="11" fillId="9" borderId="11" xfId="4" applyNumberFormat="1" applyFont="1" applyFill="1" applyBorder="1" applyAlignment="1">
      <alignment horizontal="center" vertical="center" wrapText="1"/>
    </xf>
    <xf numFmtId="0" fontId="10" fillId="8" borderId="12" xfId="4" applyFont="1" applyFill="1" applyBorder="1" applyAlignment="1">
      <alignment vertical="center" wrapText="1"/>
    </xf>
    <xf numFmtId="0" fontId="10" fillId="8" borderId="13" xfId="4" applyFont="1" applyFill="1" applyBorder="1" applyAlignment="1">
      <alignment vertical="center" wrapText="1"/>
    </xf>
    <xf numFmtId="0" fontId="10" fillId="8" borderId="7" xfId="4" applyFont="1" applyFill="1" applyBorder="1" applyAlignment="1">
      <alignment vertical="center" wrapText="1"/>
    </xf>
    <xf numFmtId="43" fontId="16" fillId="0" borderId="0" xfId="4" applyNumberFormat="1" applyFont="1" applyBorder="1" applyAlignment="1">
      <alignment horizontal="right" vertical="center" wrapText="1"/>
    </xf>
    <xf numFmtId="0" fontId="24" fillId="0" borderId="0" xfId="4" applyFont="1" applyAlignment="1">
      <alignment vertical="center" wrapText="1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7" xfId="4" applyFont="1" applyFill="1" applyBorder="1" applyAlignment="1">
      <alignment vertical="center" wrapText="1"/>
    </xf>
    <xf numFmtId="0" fontId="11" fillId="0" borderId="39" xfId="4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/>
    </xf>
    <xf numFmtId="0" fontId="14" fillId="8" borderId="21" xfId="4" applyFont="1" applyFill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13" xfId="4" applyFont="1" applyFill="1" applyBorder="1" applyAlignment="1">
      <alignment horizontal="center" vertical="center" wrapText="1"/>
    </xf>
    <xf numFmtId="0" fontId="22" fillId="6" borderId="12" xfId="4" applyFont="1" applyFill="1" applyBorder="1" applyAlignment="1">
      <alignment horizontal="center" vertical="center" wrapText="1"/>
    </xf>
    <xf numFmtId="0" fontId="22" fillId="6" borderId="13" xfId="4" applyFont="1" applyFill="1" applyBorder="1" applyAlignment="1">
      <alignment horizontal="center" vertical="center" wrapText="1"/>
    </xf>
    <xf numFmtId="0" fontId="22" fillId="6" borderId="7" xfId="4" applyFont="1" applyFill="1" applyBorder="1" applyAlignment="1">
      <alignment horizontal="center" vertical="center" wrapText="1"/>
    </xf>
    <xf numFmtId="0" fontId="16" fillId="7" borderId="11" xfId="4" applyFont="1" applyFill="1" applyBorder="1" applyAlignment="1">
      <alignment horizontal="center" vertical="center"/>
    </xf>
    <xf numFmtId="0" fontId="16" fillId="7" borderId="11" xfId="4" applyFont="1" applyFill="1" applyBorder="1" applyAlignment="1">
      <alignment horizontal="center" vertical="center" wrapText="1"/>
    </xf>
    <xf numFmtId="0" fontId="11" fillId="0" borderId="40" xfId="4" applyFont="1" applyFill="1" applyBorder="1" applyAlignment="1">
      <alignment horizontal="center" vertical="center" wrapText="1"/>
    </xf>
    <xf numFmtId="0" fontId="11" fillId="0" borderId="41" xfId="4" applyFont="1" applyFill="1" applyBorder="1" applyAlignment="1">
      <alignment horizontal="center" vertical="center" wrapText="1"/>
    </xf>
    <xf numFmtId="0" fontId="11" fillId="0" borderId="41" xfId="4" applyFont="1" applyFill="1" applyBorder="1" applyAlignment="1">
      <alignment horizontal="center" vertical="center"/>
    </xf>
    <xf numFmtId="44" fontId="11" fillId="0" borderId="41" xfId="1" applyFont="1" applyFill="1" applyBorder="1" applyAlignment="1">
      <alignment horizontal="center" vertical="center" wrapText="1"/>
    </xf>
    <xf numFmtId="44" fontId="16" fillId="0" borderId="42" xfId="1" applyFont="1" applyFill="1" applyBorder="1" applyAlignment="1">
      <alignment horizontal="center" vertical="center" wrapText="1"/>
    </xf>
    <xf numFmtId="0" fontId="11" fillId="0" borderId="31" xfId="4" applyFont="1" applyFill="1" applyBorder="1" applyAlignment="1">
      <alignment horizontal="center" vertical="center" wrapText="1"/>
    </xf>
    <xf numFmtId="0" fontId="11" fillId="0" borderId="31" xfId="4" applyFont="1" applyFill="1" applyBorder="1" applyAlignment="1">
      <alignment horizontal="center" vertical="center"/>
    </xf>
    <xf numFmtId="44" fontId="11" fillId="0" borderId="31" xfId="1" applyFont="1" applyFill="1" applyBorder="1" applyAlignment="1">
      <alignment horizontal="center" vertical="center" wrapText="1"/>
    </xf>
    <xf numFmtId="0" fontId="14" fillId="0" borderId="31" xfId="4" applyFont="1" applyFill="1" applyBorder="1" applyAlignment="1">
      <alignment horizontal="center" vertical="center" wrapText="1"/>
    </xf>
    <xf numFmtId="0" fontId="14" fillId="0" borderId="31" xfId="4" applyFont="1" applyFill="1" applyBorder="1" applyAlignment="1">
      <alignment horizontal="center" vertical="center"/>
    </xf>
    <xf numFmtId="44" fontId="14" fillId="0" borderId="31" xfId="1" applyFont="1" applyFill="1" applyBorder="1" applyAlignment="1">
      <alignment horizontal="center" vertical="center" wrapText="1"/>
    </xf>
    <xf numFmtId="0" fontId="11" fillId="0" borderId="35" xfId="4" applyFont="1" applyFill="1" applyBorder="1" applyAlignment="1">
      <alignment horizontal="center" vertical="center"/>
    </xf>
    <xf numFmtId="44" fontId="11" fillId="0" borderId="37" xfId="1" applyFont="1" applyFill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/>
    </xf>
    <xf numFmtId="0" fontId="17" fillId="0" borderId="43" xfId="4" applyFont="1" applyBorder="1" applyAlignment="1">
      <alignment horizontal="center" vertical="center"/>
    </xf>
    <xf numFmtId="0" fontId="17" fillId="0" borderId="44" xfId="4" applyFont="1" applyBorder="1" applyAlignment="1">
      <alignment horizontal="center" vertical="center"/>
    </xf>
    <xf numFmtId="44" fontId="17" fillId="0" borderId="45" xfId="1" applyFont="1" applyBorder="1" applyAlignment="1">
      <alignment vertical="center"/>
    </xf>
    <xf numFmtId="0" fontId="12" fillId="0" borderId="16" xfId="0" applyFont="1" applyBorder="1" applyAlignment="1">
      <alignment horizontal="left"/>
    </xf>
    <xf numFmtId="0" fontId="4" fillId="0" borderId="0" xfId="5" applyFont="1"/>
    <xf numFmtId="0" fontId="24" fillId="0" borderId="5" xfId="5" applyFont="1" applyBorder="1"/>
    <xf numFmtId="0" fontId="24" fillId="0" borderId="0" xfId="5" applyFont="1"/>
    <xf numFmtId="0" fontId="14" fillId="0" borderId="5" xfId="5" applyFont="1" applyBorder="1"/>
    <xf numFmtId="0" fontId="14" fillId="0" borderId="0" xfId="5" applyFont="1"/>
    <xf numFmtId="0" fontId="24" fillId="6" borderId="13" xfId="0" applyFont="1" applyFill="1" applyBorder="1"/>
    <xf numFmtId="0" fontId="24" fillId="6" borderId="7" xfId="0" applyFont="1" applyFill="1" applyBorder="1"/>
    <xf numFmtId="0" fontId="14" fillId="8" borderId="11" xfId="5" applyFont="1" applyFill="1" applyBorder="1" applyAlignment="1">
      <alignment horizontal="left" vertical="top" wrapText="1"/>
    </xf>
    <xf numFmtId="0" fontId="14" fillId="0" borderId="31" xfId="5" applyFont="1" applyBorder="1" applyAlignment="1">
      <alignment horizontal="left" wrapText="1"/>
    </xf>
    <xf numFmtId="0" fontId="11" fillId="0" borderId="0" xfId="4" applyFont="1" applyBorder="1"/>
    <xf numFmtId="0" fontId="14" fillId="0" borderId="11" xfId="5" applyFont="1" applyBorder="1" applyAlignment="1">
      <alignment vertical="top" wrapText="1"/>
    </xf>
    <xf numFmtId="0" fontId="14" fillId="0" borderId="12" xfId="5" applyFont="1" applyBorder="1" applyAlignment="1">
      <alignment vertical="top" wrapText="1"/>
    </xf>
    <xf numFmtId="0" fontId="14" fillId="0" borderId="13" xfId="5" applyFont="1" applyBorder="1" applyAlignment="1">
      <alignment vertical="top" wrapText="1"/>
    </xf>
    <xf numFmtId="0" fontId="14" fillId="0" borderId="7" xfId="5" applyFont="1" applyBorder="1" applyAlignment="1">
      <alignment vertical="top" wrapText="1"/>
    </xf>
    <xf numFmtId="0" fontId="14" fillId="7" borderId="12" xfId="5" applyFont="1" applyFill="1" applyBorder="1" applyAlignment="1">
      <alignment horizontal="center" vertical="center" wrapText="1"/>
    </xf>
    <xf numFmtId="0" fontId="14" fillId="7" borderId="7" xfId="5" applyFont="1" applyFill="1" applyBorder="1" applyAlignment="1">
      <alignment horizontal="center" vertical="center" wrapText="1"/>
    </xf>
    <xf numFmtId="1" fontId="14" fillId="0" borderId="12" xfId="5" applyNumberFormat="1" applyFont="1" applyBorder="1" applyAlignment="1">
      <alignment horizontal="left" vertical="top" wrapText="1"/>
    </xf>
    <xf numFmtId="1" fontId="14" fillId="0" borderId="13" xfId="5" applyNumberFormat="1" applyFont="1" applyBorder="1" applyAlignment="1">
      <alignment horizontal="left" vertical="top" wrapText="1"/>
    </xf>
    <xf numFmtId="1" fontId="14" fillId="0" borderId="7" xfId="5" applyNumberFormat="1" applyFont="1" applyBorder="1" applyAlignment="1">
      <alignment horizontal="left" vertical="top" wrapText="1"/>
    </xf>
    <xf numFmtId="0" fontId="14" fillId="7" borderId="19" xfId="5" applyFont="1" applyFill="1" applyBorder="1" applyAlignment="1">
      <alignment horizontal="center" vertical="center" wrapText="1"/>
    </xf>
    <xf numFmtId="0" fontId="14" fillId="7" borderId="20" xfId="5" applyFont="1" applyFill="1" applyBorder="1" applyAlignment="1">
      <alignment horizontal="center" vertical="center" wrapText="1"/>
    </xf>
    <xf numFmtId="0" fontId="14" fillId="0" borderId="19" xfId="5" applyFont="1" applyBorder="1" applyAlignment="1">
      <alignment horizontal="left" vertical="top" wrapText="1"/>
    </xf>
    <xf numFmtId="0" fontId="14" fillId="0" borderId="16" xfId="5" applyFont="1" applyBorder="1" applyAlignment="1">
      <alignment horizontal="left" vertical="top" wrapText="1"/>
    </xf>
    <xf numFmtId="0" fontId="14" fillId="0" borderId="20" xfId="5" applyFont="1" applyBorder="1" applyAlignment="1">
      <alignment horizontal="left" vertical="top" wrapText="1"/>
    </xf>
    <xf numFmtId="0" fontId="14" fillId="7" borderId="5" xfId="5" applyFont="1" applyFill="1" applyBorder="1" applyAlignment="1">
      <alignment horizontal="center" vertical="center" wrapText="1"/>
    </xf>
    <xf numFmtId="0" fontId="14" fillId="7" borderId="1" xfId="5" applyFont="1" applyFill="1" applyBorder="1" applyAlignment="1">
      <alignment horizontal="center" vertical="center" wrapText="1"/>
    </xf>
    <xf numFmtId="0" fontId="14" fillId="0" borderId="5" xfId="5" applyFont="1" applyBorder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14" fillId="0" borderId="1" xfId="5" applyFont="1" applyBorder="1" applyAlignment="1">
      <alignment horizontal="left" vertical="top" wrapText="1"/>
    </xf>
    <xf numFmtId="0" fontId="14" fillId="0" borderId="0" xfId="5" applyFont="1" applyBorder="1" applyAlignment="1">
      <alignment horizontal="left" vertical="top" wrapText="1"/>
    </xf>
    <xf numFmtId="0" fontId="14" fillId="7" borderId="8" xfId="5" applyFont="1" applyFill="1" applyBorder="1" applyAlignment="1">
      <alignment horizontal="center" vertical="center" wrapText="1"/>
    </xf>
    <xf numFmtId="0" fontId="14" fillId="7" borderId="26" xfId="5" applyFont="1" applyFill="1" applyBorder="1" applyAlignment="1">
      <alignment horizontal="center" vertical="center" wrapText="1"/>
    </xf>
    <xf numFmtId="0" fontId="14" fillId="0" borderId="8" xfId="5" applyFont="1" applyBorder="1" applyAlignment="1">
      <alignment horizontal="left" vertical="top" wrapText="1"/>
    </xf>
    <xf numFmtId="0" fontId="14" fillId="0" borderId="6" xfId="5" applyFont="1" applyBorder="1" applyAlignment="1">
      <alignment horizontal="left" vertical="top" wrapText="1"/>
    </xf>
    <xf numFmtId="0" fontId="14" fillId="0" borderId="26" xfId="5" applyFont="1" applyBorder="1" applyAlignment="1">
      <alignment horizontal="left" vertical="top" wrapText="1"/>
    </xf>
    <xf numFmtId="0" fontId="14" fillId="7" borderId="11" xfId="5" applyFont="1" applyFill="1" applyBorder="1" applyAlignment="1">
      <alignment horizontal="center" vertical="top" wrapText="1"/>
    </xf>
    <xf numFmtId="1" fontId="14" fillId="9" borderId="11" xfId="5" applyNumberFormat="1" applyFont="1" applyFill="1" applyBorder="1" applyAlignment="1">
      <alignment horizontal="center" vertical="top" wrapText="1"/>
    </xf>
    <xf numFmtId="0" fontId="14" fillId="0" borderId="5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7" fillId="8" borderId="12" xfId="4" applyFont="1" applyFill="1" applyBorder="1" applyAlignment="1">
      <alignment vertical="top" wrapText="1"/>
    </xf>
    <xf numFmtId="0" fontId="17" fillId="8" borderId="13" xfId="4" applyFont="1" applyFill="1" applyBorder="1" applyAlignment="1">
      <alignment vertical="top" wrapText="1"/>
    </xf>
    <xf numFmtId="0" fontId="17" fillId="8" borderId="7" xfId="4" applyFont="1" applyFill="1" applyBorder="1" applyAlignment="1">
      <alignment vertical="top" wrapText="1"/>
    </xf>
    <xf numFmtId="43" fontId="17" fillId="0" borderId="0" xfId="5" applyNumberFormat="1" applyFont="1" applyBorder="1" applyAlignment="1">
      <alignment horizontal="right" wrapText="1"/>
    </xf>
    <xf numFmtId="1" fontId="14" fillId="9" borderId="11" xfId="2" applyNumberFormat="1" applyFont="1" applyFill="1" applyBorder="1" applyAlignment="1">
      <alignment horizontal="center" vertical="center" wrapText="1"/>
    </xf>
    <xf numFmtId="0" fontId="14" fillId="0" borderId="0" xfId="5" applyFont="1" applyAlignment="1">
      <alignment wrapText="1"/>
    </xf>
    <xf numFmtId="0" fontId="14" fillId="0" borderId="12" xfId="5" applyFont="1" applyBorder="1" applyAlignment="1">
      <alignment horizontal="left" vertical="top" wrapText="1"/>
    </xf>
    <xf numFmtId="0" fontId="14" fillId="0" borderId="13" xfId="5" applyFont="1" applyBorder="1" applyAlignment="1">
      <alignment horizontal="left" vertical="top" wrapText="1"/>
    </xf>
    <xf numFmtId="0" fontId="14" fillId="0" borderId="7" xfId="5" applyFont="1" applyBorder="1" applyAlignment="1">
      <alignment horizontal="left" vertical="top" wrapText="1"/>
    </xf>
    <xf numFmtId="0" fontId="14" fillId="9" borderId="11" xfId="5" applyFont="1" applyFill="1" applyBorder="1" applyAlignment="1">
      <alignment horizontal="center" vertical="top" wrapText="1"/>
    </xf>
    <xf numFmtId="0" fontId="17" fillId="0" borderId="0" xfId="5" applyFont="1" applyFill="1"/>
    <xf numFmtId="1" fontId="14" fillId="0" borderId="12" xfId="2" applyNumberFormat="1" applyFont="1" applyBorder="1" applyAlignment="1">
      <alignment horizontal="left" vertical="top" wrapText="1"/>
    </xf>
    <xf numFmtId="1" fontId="14" fillId="0" borderId="13" xfId="2" applyNumberFormat="1" applyFont="1" applyBorder="1" applyAlignment="1">
      <alignment horizontal="left" vertical="top" wrapText="1"/>
    </xf>
    <xf numFmtId="1" fontId="14" fillId="0" borderId="7" xfId="2" applyNumberFormat="1" applyFont="1" applyBorder="1" applyAlignment="1">
      <alignment horizontal="left" vertical="top" wrapText="1"/>
    </xf>
    <xf numFmtId="0" fontId="14" fillId="0" borderId="0" xfId="5" applyFont="1" applyBorder="1"/>
    <xf numFmtId="0" fontId="22" fillId="6" borderId="12" xfId="4" applyFont="1" applyFill="1" applyBorder="1" applyAlignment="1">
      <alignment vertical="top" wrapText="1"/>
    </xf>
    <xf numFmtId="0" fontId="22" fillId="6" borderId="13" xfId="4" applyFont="1" applyFill="1" applyBorder="1" applyAlignment="1">
      <alignment vertical="top" wrapText="1"/>
    </xf>
    <xf numFmtId="0" fontId="22" fillId="6" borderId="7" xfId="4" applyFont="1" applyFill="1" applyBorder="1" applyAlignment="1">
      <alignment vertical="top" wrapText="1"/>
    </xf>
    <xf numFmtId="0" fontId="24" fillId="0" borderId="0" xfId="5" applyFont="1" applyBorder="1"/>
    <xf numFmtId="0" fontId="24" fillId="0" borderId="0" xfId="5" applyFont="1" applyBorder="1" applyAlignment="1">
      <alignment wrapText="1"/>
    </xf>
    <xf numFmtId="0" fontId="14" fillId="7" borderId="11" xfId="4" applyFont="1" applyFill="1" applyBorder="1" applyAlignment="1">
      <alignment vertical="top" wrapText="1"/>
    </xf>
    <xf numFmtId="0" fontId="14" fillId="0" borderId="11" xfId="4" applyFont="1" applyFill="1" applyBorder="1" applyAlignment="1">
      <alignment vertical="top" wrapText="1"/>
    </xf>
    <xf numFmtId="0" fontId="14" fillId="0" borderId="0" xfId="5" applyFont="1" applyBorder="1" applyAlignment="1">
      <alignment wrapText="1"/>
    </xf>
    <xf numFmtId="49" fontId="14" fillId="0" borderId="11" xfId="4" applyNumberFormat="1" applyFont="1" applyFill="1" applyBorder="1" applyAlignment="1">
      <alignment horizontal="left" vertical="top" wrapText="1"/>
    </xf>
    <xf numFmtId="0" fontId="14" fillId="0" borderId="11" xfId="5" applyFont="1" applyBorder="1" applyAlignment="1">
      <alignment horizontal="center" wrapText="1"/>
    </xf>
    <xf numFmtId="0" fontId="14" fillId="0" borderId="46" xfId="5" applyFont="1" applyBorder="1" applyAlignment="1">
      <alignment horizontal="center" wrapText="1"/>
    </xf>
    <xf numFmtId="0" fontId="12" fillId="0" borderId="13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1" fillId="0" borderId="0" xfId="4" applyFont="1" applyFill="1" applyBorder="1"/>
    <xf numFmtId="0" fontId="22" fillId="6" borderId="12" xfId="5" applyFont="1" applyFill="1" applyBorder="1" applyAlignment="1">
      <alignment horizontal="center" vertical="top" wrapText="1"/>
    </xf>
    <xf numFmtId="0" fontId="22" fillId="6" borderId="13" xfId="5" applyFont="1" applyFill="1" applyBorder="1" applyAlignment="1">
      <alignment horizontal="center" vertical="top" wrapText="1"/>
    </xf>
    <xf numFmtId="0" fontId="22" fillId="6" borderId="7" xfId="5" applyFont="1" applyFill="1" applyBorder="1" applyAlignment="1">
      <alignment horizontal="center" vertical="top" wrapText="1"/>
    </xf>
    <xf numFmtId="0" fontId="17" fillId="7" borderId="11" xfId="5" applyFont="1" applyFill="1" applyBorder="1" applyAlignment="1">
      <alignment horizontal="center"/>
    </xf>
    <xf numFmtId="0" fontId="17" fillId="7" borderId="11" xfId="5" applyFont="1" applyFill="1" applyBorder="1" applyAlignment="1">
      <alignment horizontal="center" vertical="top" wrapText="1"/>
    </xf>
    <xf numFmtId="0" fontId="14" fillId="0" borderId="36" xfId="5" applyFont="1" applyBorder="1" applyAlignment="1">
      <alignment horizontal="center" vertical="center" wrapText="1"/>
    </xf>
    <xf numFmtId="1" fontId="14" fillId="0" borderId="36" xfId="5" applyNumberFormat="1" applyFont="1" applyBorder="1"/>
    <xf numFmtId="0" fontId="14" fillId="0" borderId="36" xfId="5" applyFont="1" applyBorder="1" applyAlignment="1">
      <alignment vertical="center"/>
    </xf>
    <xf numFmtId="44" fontId="14" fillId="0" borderId="36" xfId="1" applyFont="1" applyBorder="1" applyAlignment="1">
      <alignment horizontal="right" vertical="center" wrapText="1"/>
    </xf>
    <xf numFmtId="44" fontId="17" fillId="0" borderId="36" xfId="1" applyFont="1" applyBorder="1" applyAlignment="1">
      <alignment horizontal="right" vertical="center" wrapText="1"/>
    </xf>
    <xf numFmtId="0" fontId="14" fillId="0" borderId="31" xfId="5" applyFont="1" applyBorder="1" applyAlignment="1">
      <alignment horizontal="center" vertical="center" wrapText="1"/>
    </xf>
    <xf numFmtId="0" fontId="14" fillId="0" borderId="31" xfId="5" applyFont="1" applyBorder="1"/>
    <xf numFmtId="0" fontId="14" fillId="0" borderId="31" xfId="5" applyFont="1" applyBorder="1" applyAlignment="1">
      <alignment vertical="center"/>
    </xf>
    <xf numFmtId="44" fontId="14" fillId="0" borderId="31" xfId="1" applyFont="1" applyBorder="1" applyAlignment="1">
      <alignment horizontal="right" vertical="center" wrapText="1"/>
    </xf>
    <xf numFmtId="0" fontId="17" fillId="0" borderId="14" xfId="5" applyFont="1" applyBorder="1" applyAlignment="1">
      <alignment horizontal="center"/>
    </xf>
    <xf numFmtId="0" fontId="17" fillId="0" borderId="43" xfId="5" applyFont="1" applyBorder="1" applyAlignment="1">
      <alignment horizontal="center"/>
    </xf>
    <xf numFmtId="0" fontId="17" fillId="0" borderId="44" xfId="5" applyFont="1" applyBorder="1" applyAlignment="1">
      <alignment horizontal="center"/>
    </xf>
    <xf numFmtId="44" fontId="17" fillId="0" borderId="45" xfId="1" applyFont="1" applyBorder="1"/>
    <xf numFmtId="0" fontId="12" fillId="0" borderId="0" xfId="5" applyFont="1"/>
    <xf numFmtId="0" fontId="14" fillId="0" borderId="0" xfId="4" applyFont="1" applyAlignment="1">
      <alignment vertical="center"/>
    </xf>
    <xf numFmtId="0" fontId="9" fillId="0" borderId="8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24" fillId="0" borderId="5" xfId="4" applyFont="1" applyBorder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4" applyFont="1" applyBorder="1" applyAlignment="1">
      <alignment vertical="center"/>
    </xf>
    <xf numFmtId="0" fontId="24" fillId="0" borderId="0" xfId="0" applyFont="1" applyAlignment="1">
      <alignment vertical="center"/>
    </xf>
    <xf numFmtId="0" fontId="17" fillId="8" borderId="12" xfId="4" applyFont="1" applyFill="1" applyBorder="1" applyAlignment="1">
      <alignment vertical="center" wrapText="1"/>
    </xf>
    <xf numFmtId="0" fontId="17" fillId="8" borderId="13" xfId="4" applyFont="1" applyFill="1" applyBorder="1" applyAlignment="1">
      <alignment vertical="center" wrapText="1"/>
    </xf>
    <xf numFmtId="0" fontId="17" fillId="8" borderId="7" xfId="4" applyFont="1" applyFill="1" applyBorder="1" applyAlignment="1">
      <alignment vertical="center" wrapText="1"/>
    </xf>
    <xf numFmtId="43" fontId="17" fillId="0" borderId="0" xfId="4" applyNumberFormat="1" applyFont="1" applyBorder="1" applyAlignment="1">
      <alignment horizontal="right" vertical="center" wrapText="1"/>
    </xf>
    <xf numFmtId="0" fontId="14" fillId="0" borderId="11" xfId="4" applyFont="1" applyBorder="1" applyAlignment="1">
      <alignment vertical="center" wrapText="1"/>
    </xf>
    <xf numFmtId="0" fontId="14" fillId="0" borderId="12" xfId="4" applyFont="1" applyBorder="1" applyAlignment="1">
      <alignment vertical="center" wrapText="1"/>
    </xf>
    <xf numFmtId="0" fontId="14" fillId="0" borderId="13" xfId="4" applyFont="1" applyBorder="1" applyAlignment="1">
      <alignment vertical="center" wrapText="1"/>
    </xf>
    <xf numFmtId="0" fontId="14" fillId="0" borderId="7" xfId="4" applyFont="1" applyBorder="1" applyAlignment="1">
      <alignment vertical="center" wrapText="1"/>
    </xf>
    <xf numFmtId="0" fontId="14" fillId="7" borderId="12" xfId="4" applyFont="1" applyFill="1" applyBorder="1" applyAlignment="1">
      <alignment horizontal="center" vertical="center" wrapText="1"/>
    </xf>
    <xf numFmtId="0" fontId="14" fillId="7" borderId="7" xfId="4" applyFont="1" applyFill="1" applyBorder="1" applyAlignment="1">
      <alignment horizontal="center" vertical="center" wrapText="1"/>
    </xf>
    <xf numFmtId="0" fontId="14" fillId="0" borderId="12" xfId="4" applyFont="1" applyBorder="1" applyAlignment="1">
      <alignment horizontal="left" vertical="center" wrapText="1"/>
    </xf>
    <xf numFmtId="0" fontId="14" fillId="0" borderId="13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wrapText="1"/>
    </xf>
    <xf numFmtId="0" fontId="14" fillId="7" borderId="19" xfId="4" applyFont="1" applyFill="1" applyBorder="1" applyAlignment="1">
      <alignment horizontal="center" vertical="center" wrapText="1"/>
    </xf>
    <xf numFmtId="0" fontId="14" fillId="7" borderId="20" xfId="4" applyFont="1" applyFill="1" applyBorder="1" applyAlignment="1">
      <alignment horizontal="center" vertical="center" wrapText="1"/>
    </xf>
    <xf numFmtId="0" fontId="14" fillId="0" borderId="19" xfId="4" applyFont="1" applyBorder="1" applyAlignment="1">
      <alignment horizontal="left" vertical="center" wrapText="1"/>
    </xf>
    <xf numFmtId="0" fontId="14" fillId="0" borderId="16" xfId="4" applyFont="1" applyBorder="1" applyAlignment="1">
      <alignment horizontal="left" vertical="center" wrapText="1"/>
    </xf>
    <xf numFmtId="0" fontId="14" fillId="0" borderId="20" xfId="4" applyFont="1" applyBorder="1" applyAlignment="1">
      <alignment horizontal="left" vertical="center" wrapText="1"/>
    </xf>
    <xf numFmtId="0" fontId="14" fillId="7" borderId="5" xfId="4" applyFont="1" applyFill="1" applyBorder="1" applyAlignment="1">
      <alignment horizontal="center" vertical="center" wrapText="1"/>
    </xf>
    <xf numFmtId="0" fontId="14" fillId="7" borderId="1" xfId="4" applyFont="1" applyFill="1" applyBorder="1" applyAlignment="1">
      <alignment horizontal="center" vertical="center" wrapText="1"/>
    </xf>
    <xf numFmtId="0" fontId="14" fillId="0" borderId="5" xfId="4" applyFont="1" applyBorder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14" fillId="0" borderId="1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  <xf numFmtId="0" fontId="14" fillId="7" borderId="8" xfId="4" applyFont="1" applyFill="1" applyBorder="1" applyAlignment="1">
      <alignment horizontal="center" vertical="center" wrapText="1"/>
    </xf>
    <xf numFmtId="0" fontId="14" fillId="7" borderId="26" xfId="4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0" fontId="14" fillId="0" borderId="6" xfId="4" applyFont="1" applyBorder="1" applyAlignment="1">
      <alignment horizontal="left" vertical="center" wrapText="1"/>
    </xf>
    <xf numFmtId="0" fontId="14" fillId="0" borderId="26" xfId="4" applyFont="1" applyBorder="1" applyAlignment="1">
      <alignment horizontal="left" vertical="center" wrapText="1"/>
    </xf>
    <xf numFmtId="0" fontId="14" fillId="7" borderId="11" xfId="4" applyFont="1" applyFill="1" applyBorder="1" applyAlignment="1">
      <alignment horizontal="center" vertical="center" wrapText="1"/>
    </xf>
    <xf numFmtId="0" fontId="14" fillId="9" borderId="11" xfId="4" applyFont="1" applyFill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 wrapText="1"/>
    </xf>
    <xf numFmtId="0" fontId="14" fillId="0" borderId="0" xfId="4" applyFont="1" applyBorder="1" applyAlignment="1">
      <alignment vertical="center"/>
    </xf>
    <xf numFmtId="1" fontId="14" fillId="0" borderId="12" xfId="4" applyNumberFormat="1" applyFont="1" applyBorder="1" applyAlignment="1">
      <alignment horizontal="left" vertical="center" wrapText="1"/>
    </xf>
    <xf numFmtId="1" fontId="14" fillId="0" borderId="13" xfId="4" applyNumberFormat="1" applyFont="1" applyBorder="1" applyAlignment="1">
      <alignment horizontal="left" vertical="center" wrapText="1"/>
    </xf>
    <xf numFmtId="1" fontId="14" fillId="0" borderId="7" xfId="4" applyNumberFormat="1" applyFont="1" applyBorder="1" applyAlignment="1">
      <alignment horizontal="left" vertical="center" wrapText="1"/>
    </xf>
    <xf numFmtId="1" fontId="14" fillId="0" borderId="11" xfId="2" applyNumberFormat="1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vertical="center" wrapText="1"/>
    </xf>
    <xf numFmtId="0" fontId="14" fillId="0" borderId="12" xfId="4" applyFont="1" applyFill="1" applyBorder="1" applyAlignment="1">
      <alignment vertical="center" wrapText="1"/>
    </xf>
    <xf numFmtId="0" fontId="14" fillId="0" borderId="13" xfId="4" applyFont="1" applyFill="1" applyBorder="1" applyAlignment="1">
      <alignment vertical="center" wrapText="1"/>
    </xf>
    <xf numFmtId="0" fontId="14" fillId="0" borderId="7" xfId="4" applyFont="1" applyFill="1" applyBorder="1" applyAlignment="1">
      <alignment vertical="center" wrapText="1"/>
    </xf>
    <xf numFmtId="0" fontId="14" fillId="0" borderId="0" xfId="4" applyFont="1" applyBorder="1" applyAlignment="1">
      <alignment vertical="center" wrapText="1"/>
    </xf>
    <xf numFmtId="0" fontId="14" fillId="8" borderId="11" xfId="4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8" fillId="8" borderId="12" xfId="4" applyFont="1" applyFill="1" applyBorder="1" applyAlignment="1">
      <alignment horizontal="left" vertical="center" wrapText="1"/>
    </xf>
    <xf numFmtId="0" fontId="18" fillId="8" borderId="13" xfId="4" applyFont="1" applyFill="1" applyBorder="1" applyAlignment="1">
      <alignment horizontal="left" vertical="center" wrapText="1"/>
    </xf>
    <xf numFmtId="0" fontId="18" fillId="8" borderId="7" xfId="4" applyFont="1" applyFill="1" applyBorder="1" applyAlignment="1">
      <alignment horizontal="left" vertical="center" wrapText="1"/>
    </xf>
    <xf numFmtId="0" fontId="14" fillId="9" borderId="13" xfId="4" applyFont="1" applyFill="1" applyBorder="1" applyAlignment="1">
      <alignment horizontal="center" vertical="center" wrapText="1"/>
    </xf>
    <xf numFmtId="0" fontId="17" fillId="7" borderId="11" xfId="4" applyFont="1" applyFill="1" applyBorder="1" applyAlignment="1">
      <alignment horizontal="center" vertical="center"/>
    </xf>
    <xf numFmtId="0" fontId="17" fillId="7" borderId="11" xfId="4" applyFont="1" applyFill="1" applyBorder="1" applyAlignment="1">
      <alignment horizontal="center" vertical="center" wrapText="1"/>
    </xf>
    <xf numFmtId="0" fontId="14" fillId="0" borderId="47" xfId="4" applyFont="1" applyBorder="1" applyAlignment="1">
      <alignment horizontal="center" vertical="center" wrapText="1"/>
    </xf>
    <xf numFmtId="0" fontId="14" fillId="0" borderId="36" xfId="4" applyFont="1" applyBorder="1" applyAlignment="1">
      <alignment horizontal="center" vertical="center" wrapText="1"/>
    </xf>
    <xf numFmtId="1" fontId="14" fillId="0" borderId="48" xfId="4" applyNumberFormat="1" applyFont="1" applyBorder="1" applyAlignment="1">
      <alignment horizontal="center" vertical="center" wrapText="1"/>
    </xf>
    <xf numFmtId="0" fontId="14" fillId="0" borderId="36" xfId="4" applyFont="1" applyBorder="1" applyAlignment="1">
      <alignment vertical="center"/>
    </xf>
    <xf numFmtId="44" fontId="14" fillId="0" borderId="49" xfId="1" applyFont="1" applyBorder="1" applyAlignment="1">
      <alignment horizontal="right" vertical="center" wrapText="1"/>
    </xf>
    <xf numFmtId="44" fontId="17" fillId="0" borderId="50" xfId="1" applyFont="1" applyBorder="1" applyAlignment="1">
      <alignment horizontal="right" vertical="center" wrapText="1"/>
    </xf>
    <xf numFmtId="0" fontId="14" fillId="0" borderId="51" xfId="4" applyFont="1" applyBorder="1" applyAlignment="1">
      <alignment horizontal="center" vertical="center" wrapText="1"/>
    </xf>
    <xf numFmtId="1" fontId="14" fillId="0" borderId="32" xfId="4" applyNumberFormat="1" applyFont="1" applyBorder="1" applyAlignment="1">
      <alignment horizontal="center" vertical="center" wrapText="1"/>
    </xf>
    <xf numFmtId="0" fontId="14" fillId="0" borderId="31" xfId="4" applyFont="1" applyBorder="1" applyAlignment="1">
      <alignment vertical="center"/>
    </xf>
    <xf numFmtId="44" fontId="14" fillId="0" borderId="34" xfId="1" applyFont="1" applyBorder="1" applyAlignment="1">
      <alignment horizontal="right" vertical="center" wrapText="1"/>
    </xf>
    <xf numFmtId="44" fontId="17" fillId="0" borderId="52" xfId="1" applyFont="1" applyBorder="1" applyAlignment="1">
      <alignment horizontal="right" vertical="center" wrapText="1"/>
    </xf>
    <xf numFmtId="0" fontId="14" fillId="0" borderId="53" xfId="4" applyFont="1" applyBorder="1" applyAlignment="1">
      <alignment horizontal="center" vertical="center"/>
    </xf>
    <xf numFmtId="0" fontId="14" fillId="0" borderId="45" xfId="4" applyFont="1" applyBorder="1" applyAlignment="1">
      <alignment vertical="center" wrapText="1"/>
    </xf>
    <xf numFmtId="0" fontId="17" fillId="0" borderId="45" xfId="4" applyFont="1" applyBorder="1" applyAlignment="1">
      <alignment vertical="center"/>
    </xf>
    <xf numFmtId="0" fontId="14" fillId="0" borderId="45" xfId="4" applyFont="1" applyBorder="1" applyAlignment="1">
      <alignment vertical="center"/>
    </xf>
    <xf numFmtId="44" fontId="17" fillId="0" borderId="45" xfId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/>
    </xf>
    <xf numFmtId="0" fontId="8" fillId="0" borderId="11" xfId="4" applyFont="1" applyBorder="1" applyAlignment="1">
      <alignment horizontal="center" vertical="center" wrapText="1"/>
    </xf>
    <xf numFmtId="0" fontId="11" fillId="0" borderId="5" xfId="4" applyFont="1" applyBorder="1" applyAlignment="1">
      <alignment vertical="center"/>
    </xf>
    <xf numFmtId="0" fontId="14" fillId="8" borderId="31" xfId="4" applyFont="1" applyFill="1" applyBorder="1" applyAlignment="1">
      <alignment horizontal="left" vertical="center" wrapText="1"/>
    </xf>
    <xf numFmtId="0" fontId="11" fillId="0" borderId="12" xfId="4" applyFont="1" applyBorder="1" applyAlignment="1">
      <alignment horizontal="left" vertical="center" wrapText="1"/>
    </xf>
    <xf numFmtId="0" fontId="11" fillId="0" borderId="13" xfId="4" applyFont="1" applyBorder="1" applyAlignment="1">
      <alignment horizontal="left" vertical="center" wrapText="1"/>
    </xf>
    <xf numFmtId="0" fontId="11" fillId="0" borderId="7" xfId="4" applyFont="1" applyBorder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0" fontId="11" fillId="0" borderId="5" xfId="4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wrapText="1"/>
    </xf>
    <xf numFmtId="0" fontId="11" fillId="8" borderId="31" xfId="4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4" fontId="14" fillId="0" borderId="49" xfId="1" applyFont="1" applyBorder="1" applyAlignment="1">
      <alignment horizontal="center" vertical="center" wrapText="1"/>
    </xf>
    <xf numFmtId="44" fontId="17" fillId="0" borderId="50" xfId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44" fontId="14" fillId="0" borderId="34" xfId="1" applyFont="1" applyBorder="1" applyAlignment="1">
      <alignment horizontal="center" vertical="center" wrapText="1"/>
    </xf>
    <xf numFmtId="44" fontId="11" fillId="0" borderId="0" xfId="1" applyFont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44" fontId="14" fillId="0" borderId="35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44" fontId="17" fillId="0" borderId="45" xfId="1" applyFont="1" applyBorder="1" applyAlignment="1">
      <alignment horizontal="center" vertical="center"/>
    </xf>
    <xf numFmtId="44" fontId="17" fillId="0" borderId="45" xfId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10" fillId="6" borderId="7" xfId="0" applyFont="1" applyFill="1" applyBorder="1" applyAlignment="1">
      <alignment vertical="top" wrapText="1"/>
    </xf>
    <xf numFmtId="0" fontId="11" fillId="0" borderId="5" xfId="0" applyFont="1" applyBorder="1"/>
    <xf numFmtId="0" fontId="11" fillId="7" borderId="11" xfId="0" applyFont="1" applyFill="1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wrapText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2" fillId="9" borderId="11" xfId="4" applyFont="1" applyFill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8" borderId="12" xfId="0" applyFont="1" applyFill="1" applyBorder="1" applyAlignment="1">
      <alignment vertical="top" wrapText="1"/>
    </xf>
    <xf numFmtId="0" fontId="11" fillId="8" borderId="13" xfId="0" applyFont="1" applyFill="1" applyBorder="1" applyAlignment="1">
      <alignment vertical="top" wrapText="1"/>
    </xf>
    <xf numFmtId="0" fontId="11" fillId="8" borderId="7" xfId="0" applyFont="1" applyFill="1" applyBorder="1" applyAlignment="1">
      <alignment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7" borderId="11" xfId="0" applyFont="1" applyFill="1" applyBorder="1" applyAlignment="1">
      <alignment horizontal="center" vertical="top" wrapText="1"/>
    </xf>
    <xf numFmtId="0" fontId="11" fillId="9" borderId="11" xfId="4" applyFont="1" applyFill="1" applyBorder="1" applyAlignment="1">
      <alignment horizontal="center" vertical="top" wrapText="1"/>
    </xf>
    <xf numFmtId="3" fontId="11" fillId="9" borderId="11" xfId="0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9" borderId="11" xfId="4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1" fillId="0" borderId="6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9" borderId="11" xfId="0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11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1" fillId="9" borderId="0" xfId="4" applyFont="1" applyFill="1" applyBorder="1" applyAlignment="1">
      <alignment horizontal="center" vertical="top" wrapText="1"/>
    </xf>
    <xf numFmtId="0" fontId="11" fillId="0" borderId="6" xfId="0" applyFont="1" applyBorder="1"/>
    <xf numFmtId="0" fontId="16" fillId="7" borderId="1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vertical="top" wrapText="1"/>
    </xf>
    <xf numFmtId="0" fontId="11" fillId="0" borderId="51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wrapText="1"/>
    </xf>
    <xf numFmtId="44" fontId="11" fillId="0" borderId="31" xfId="1" applyFont="1" applyBorder="1" applyAlignment="1">
      <alignment horizontal="right" vertical="center" wrapText="1"/>
    </xf>
    <xf numFmtId="44" fontId="16" fillId="0" borderId="52" xfId="1" applyFont="1" applyBorder="1" applyAlignment="1">
      <alignment horizontal="right" vertical="center" wrapText="1"/>
    </xf>
    <xf numFmtId="0" fontId="14" fillId="0" borderId="51" xfId="0" applyFont="1" applyBorder="1" applyAlignment="1">
      <alignment horizontal="center" vertical="top" wrapText="1"/>
    </xf>
    <xf numFmtId="0" fontId="17" fillId="8" borderId="45" xfId="5" applyFont="1" applyFill="1" applyBorder="1" applyAlignment="1">
      <alignment horizontal="center"/>
    </xf>
    <xf numFmtId="44" fontId="17" fillId="8" borderId="45" xfId="1" applyFont="1" applyFill="1" applyBorder="1"/>
    <xf numFmtId="0" fontId="15" fillId="0" borderId="0" xfId="0" applyFont="1" applyAlignment="1">
      <alignment wrapText="1"/>
    </xf>
    <xf numFmtId="0" fontId="28" fillId="10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8" fillId="8" borderId="0" xfId="0" applyFont="1" applyFill="1" applyAlignment="1">
      <alignment horizontal="center" vertical="center" wrapText="1"/>
    </xf>
    <xf numFmtId="0" fontId="28" fillId="8" borderId="0" xfId="0" applyFont="1" applyFill="1" applyAlignment="1">
      <alignment vertical="center" wrapText="1"/>
    </xf>
    <xf numFmtId="0" fontId="28" fillId="8" borderId="54" xfId="0" applyFont="1" applyFill="1" applyBorder="1" applyAlignment="1">
      <alignment vertical="center" wrapText="1"/>
    </xf>
    <xf numFmtId="0" fontId="29" fillId="8" borderId="54" xfId="0" applyFont="1" applyFill="1" applyBorder="1" applyAlignment="1">
      <alignment horizontal="center" vertical="center" wrapText="1"/>
    </xf>
    <xf numFmtId="0" fontId="29" fillId="8" borderId="54" xfId="0" applyFont="1" applyFill="1" applyBorder="1" applyAlignment="1">
      <alignment vertical="center" wrapText="1"/>
    </xf>
    <xf numFmtId="15" fontId="29" fillId="8" borderId="54" xfId="0" applyNumberFormat="1" applyFont="1" applyFill="1" applyBorder="1" applyAlignment="1">
      <alignment vertical="center" wrapText="1"/>
    </xf>
    <xf numFmtId="0" fontId="28" fillId="8" borderId="33" xfId="0" applyFont="1" applyFill="1" applyBorder="1" applyAlignment="1">
      <alignment horizontal="center" vertical="center" wrapText="1"/>
    </xf>
    <xf numFmtId="0" fontId="28" fillId="8" borderId="23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0" fontId="28" fillId="8" borderId="33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 wrapText="1"/>
    </xf>
    <xf numFmtId="0" fontId="29" fillId="8" borderId="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11" borderId="55" xfId="0" applyFont="1" applyFill="1" applyBorder="1" applyAlignment="1">
      <alignment vertical="center" wrapText="1"/>
    </xf>
    <xf numFmtId="0" fontId="30" fillId="10" borderId="32" xfId="0" applyFont="1" applyFill="1" applyBorder="1" applyAlignment="1">
      <alignment horizontal="center" vertical="center" wrapText="1"/>
    </xf>
    <xf numFmtId="0" fontId="30" fillId="10" borderId="33" xfId="0" applyFont="1" applyFill="1" applyBorder="1" applyAlignment="1">
      <alignment horizontal="center" vertical="center" wrapText="1"/>
    </xf>
    <xf numFmtId="0" fontId="30" fillId="10" borderId="34" xfId="0" applyFont="1" applyFill="1" applyBorder="1" applyAlignment="1">
      <alignment horizontal="center" vertical="center" wrapText="1"/>
    </xf>
    <xf numFmtId="0" fontId="30" fillId="11" borderId="55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vertical="center" wrapText="1"/>
    </xf>
    <xf numFmtId="0" fontId="30" fillId="11" borderId="37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0" fontId="30" fillId="11" borderId="48" xfId="0" applyFont="1" applyFill="1" applyBorder="1" applyAlignment="1">
      <alignment vertical="center" wrapText="1"/>
    </xf>
    <xf numFmtId="0" fontId="30" fillId="11" borderId="48" xfId="0" applyFont="1" applyFill="1" applyBorder="1" applyAlignment="1">
      <alignment horizontal="center" vertical="center" wrapText="1"/>
    </xf>
    <xf numFmtId="0" fontId="30" fillId="11" borderId="36" xfId="0" applyFont="1" applyFill="1" applyBorder="1" applyAlignment="1">
      <alignment horizontal="center" vertical="center" wrapText="1"/>
    </xf>
    <xf numFmtId="0" fontId="28" fillId="11" borderId="55" xfId="0" applyFont="1" applyFill="1" applyBorder="1" applyAlignment="1">
      <alignment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7" xfId="2" applyNumberFormat="1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vertical="center" wrapText="1"/>
    </xf>
    <xf numFmtId="0" fontId="29" fillId="0" borderId="37" xfId="0" applyFont="1" applyBorder="1" applyAlignment="1">
      <alignment horizontal="left" vertical="center" wrapText="1"/>
    </xf>
    <xf numFmtId="0" fontId="28" fillId="11" borderId="25" xfId="0" applyFont="1" applyFill="1" applyBorder="1" applyAlignment="1">
      <alignment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8" borderId="56" xfId="0" applyFont="1" applyFill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 wrapText="1"/>
    </xf>
    <xf numFmtId="0" fontId="29" fillId="8" borderId="56" xfId="2" applyNumberFormat="1" applyFont="1" applyFill="1" applyBorder="1" applyAlignment="1">
      <alignment horizontal="center" vertical="center" wrapText="1"/>
    </xf>
    <xf numFmtId="0" fontId="29" fillId="0" borderId="37" xfId="0" applyFont="1" applyBorder="1" applyAlignment="1">
      <alignment vertical="center" wrapText="1"/>
    </xf>
    <xf numFmtId="0" fontId="29" fillId="0" borderId="56" xfId="0" applyFont="1" applyBorder="1" applyAlignment="1">
      <alignment horizontal="left" vertical="center" wrapText="1"/>
    </xf>
    <xf numFmtId="9" fontId="29" fillId="8" borderId="37" xfId="0" applyNumberFormat="1" applyFont="1" applyFill="1" applyBorder="1" applyAlignment="1">
      <alignment horizontal="center" vertical="center" wrapText="1"/>
    </xf>
    <xf numFmtId="0" fontId="28" fillId="11" borderId="48" xfId="0" applyFont="1" applyFill="1" applyBorder="1" applyAlignment="1">
      <alignment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8" borderId="36" xfId="2" applyNumberFormat="1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8" fillId="12" borderId="37" xfId="0" applyFont="1" applyFill="1" applyBorder="1" applyAlignment="1">
      <alignment horizontal="center" vertical="center" wrapText="1"/>
    </xf>
    <xf numFmtId="44" fontId="29" fillId="8" borderId="37" xfId="1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28" fillId="12" borderId="56" xfId="0" applyFont="1" applyFill="1" applyBorder="1" applyAlignment="1">
      <alignment horizontal="center" vertical="center" wrapText="1"/>
    </xf>
    <xf numFmtId="44" fontId="29" fillId="8" borderId="56" xfId="1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12" borderId="36" xfId="0" applyFont="1" applyFill="1" applyBorder="1" applyAlignment="1">
      <alignment horizontal="center" vertical="center" wrapText="1"/>
    </xf>
    <xf numFmtId="44" fontId="29" fillId="8" borderId="36" xfId="1" applyFont="1" applyFill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8" fillId="13" borderId="37" xfId="0" applyFont="1" applyFill="1" applyBorder="1" applyAlignment="1">
      <alignment horizontal="center" vertical="center" wrapText="1"/>
    </xf>
    <xf numFmtId="9" fontId="29" fillId="8" borderId="37" xfId="2" applyNumberFormat="1" applyFont="1" applyFill="1" applyBorder="1" applyAlignment="1">
      <alignment horizontal="center" vertical="center" wrapText="1"/>
    </xf>
    <xf numFmtId="0" fontId="28" fillId="13" borderId="56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vertical="center" wrapText="1"/>
    </xf>
    <xf numFmtId="0" fontId="28" fillId="13" borderId="36" xfId="0" applyFont="1" applyFill="1" applyBorder="1" applyAlignment="1">
      <alignment horizontal="center" vertical="center" wrapText="1"/>
    </xf>
    <xf numFmtId="0" fontId="28" fillId="14" borderId="37" xfId="0" applyFont="1" applyFill="1" applyBorder="1" applyAlignment="1">
      <alignment horizontal="center" vertical="center" wrapText="1"/>
    </xf>
    <xf numFmtId="0" fontId="28" fillId="8" borderId="55" xfId="0" applyFont="1" applyFill="1" applyBorder="1" applyAlignment="1">
      <alignment vertical="center" wrapText="1"/>
    </xf>
    <xf numFmtId="0" fontId="29" fillId="8" borderId="37" xfId="0" applyFont="1" applyFill="1" applyBorder="1" applyAlignment="1">
      <alignment horizontal="left" vertical="center" wrapText="1"/>
    </xf>
    <xf numFmtId="0" fontId="28" fillId="14" borderId="56" xfId="0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vertical="center" wrapText="1"/>
    </xf>
    <xf numFmtId="0" fontId="29" fillId="8" borderId="56" xfId="0" applyFont="1" applyFill="1" applyBorder="1" applyAlignment="1">
      <alignment horizontal="left" vertical="center" wrapText="1"/>
    </xf>
    <xf numFmtId="0" fontId="28" fillId="14" borderId="36" xfId="0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left" vertical="center" wrapText="1"/>
    </xf>
    <xf numFmtId="1" fontId="29" fillId="8" borderId="37" xfId="0" applyNumberFormat="1" applyFont="1" applyFill="1" applyBorder="1" applyAlignment="1">
      <alignment horizontal="center" vertical="center" wrapText="1"/>
    </xf>
    <xf numFmtId="1" fontId="29" fillId="8" borderId="36" xfId="0" applyNumberFormat="1" applyFont="1" applyFill="1" applyBorder="1" applyAlignment="1">
      <alignment horizontal="center" vertical="center" wrapText="1"/>
    </xf>
    <xf numFmtId="49" fontId="29" fillId="8" borderId="37" xfId="0" applyNumberFormat="1" applyFont="1" applyFill="1" applyBorder="1" applyAlignment="1">
      <alignment horizontal="center" vertical="center" wrapText="1"/>
    </xf>
    <xf numFmtId="49" fontId="29" fillId="8" borderId="36" xfId="0" applyNumberFormat="1" applyFont="1" applyFill="1" applyBorder="1" applyAlignment="1">
      <alignment horizontal="center" vertical="center" wrapText="1"/>
    </xf>
    <xf numFmtId="9" fontId="29" fillId="8" borderId="37" xfId="2" applyFont="1" applyFill="1" applyBorder="1" applyAlignment="1">
      <alignment horizontal="center" vertical="center" wrapText="1"/>
    </xf>
    <xf numFmtId="9" fontId="29" fillId="8" borderId="56" xfId="2" applyFont="1" applyFill="1" applyBorder="1" applyAlignment="1">
      <alignment horizontal="center" vertical="center" wrapText="1"/>
    </xf>
    <xf numFmtId="9" fontId="29" fillId="8" borderId="36" xfId="2" applyFont="1" applyFill="1" applyBorder="1" applyAlignment="1">
      <alignment horizontal="center" vertical="center" wrapText="1"/>
    </xf>
  </cellXfs>
  <cellStyles count="8">
    <cellStyle name="Incorrecto" xfId="3" builtinId="27"/>
    <cellStyle name="Moneda" xfId="1" builtinId="4"/>
    <cellStyle name="Normal" xfId="0" builtinId="0"/>
    <cellStyle name="Normal 2" xfId="4"/>
    <cellStyle name="Normal 3 2" xfId="5"/>
    <cellStyle name="Normal_COG 2010" xfId="6"/>
    <cellStyle name="Porcentaje" xfId="2" builtinId="5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LONDRA%20MIR\INDICADORES%202018-2021\2020\POA%202020%20SAP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&#211;N\Downloads\POA%20Y%20PRESUPUESTO%202019%20SAP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ADORA_C\Users\Public\poa%20mpal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&#211;N\Downloads\POA%20Y%20PRESUPUESTO%202019%20SAPAM_YULI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DIRECCION"/>
      <sheetName val="ADMON"/>
      <sheetName val="COMERCIALIZACIÓN"/>
      <sheetName val="COM.SOCIAL"/>
      <sheetName val="OPERACIO"/>
      <sheetName val="AGUA POTABLE"/>
      <sheetName val="ALCANTARILLADO"/>
      <sheetName val="POZOS"/>
      <sheetName val="PTAR"/>
    </sheetNames>
    <sheetDataSet>
      <sheetData sheetId="0"/>
      <sheetData sheetId="1" refreshError="1"/>
      <sheetData sheetId="2">
        <row r="1">
          <cell r="B1" t="str">
            <v>Finalidad</v>
          </cell>
          <cell r="C1" t="str">
            <v>Denominación</v>
          </cell>
        </row>
        <row r="2">
          <cell r="B2">
            <v>1</v>
          </cell>
          <cell r="C2" t="str">
            <v>GOBIERNO</v>
          </cell>
        </row>
        <row r="3">
          <cell r="B3">
            <v>2</v>
          </cell>
          <cell r="C3" t="str">
            <v>DESARROLLO SOCIAL</v>
          </cell>
        </row>
        <row r="4">
          <cell r="B4">
            <v>3</v>
          </cell>
          <cell r="C4" t="str">
            <v>DESARROLLO ECONOMICO</v>
          </cell>
        </row>
        <row r="5">
          <cell r="B5">
            <v>4</v>
          </cell>
          <cell r="C5" t="str">
            <v>OTRAS NO CLASIFICADAS EN FUNCIONES ANTERIORES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3"/>
      <sheetName val="POA 2014 (Ejemplo)"/>
      <sheetName val="Clasif por Fuente de Financ"/>
      <sheetName val="Clasif Programatico"/>
      <sheetName val="CFG"/>
      <sheetName val="CA 2012"/>
      <sheetName val="COG"/>
      <sheetName val="UR (Definir)"/>
      <sheetName val="CFG 2012 (imprimir)"/>
      <sheetName val="COG (imprimir)"/>
      <sheetName val="Resumen"/>
      <sheetName val="Hoja1"/>
      <sheetName val="Hoja2"/>
    </sheetNames>
    <sheetDataSet>
      <sheetData sheetId="0" refreshError="1"/>
      <sheetData sheetId="1" refreshError="1">
        <row r="1">
          <cell r="B1" t="str">
            <v>Finalidad</v>
          </cell>
          <cell r="C1" t="str">
            <v>Denominación</v>
          </cell>
          <cell r="E1" t="str">
            <v>Funcion</v>
          </cell>
          <cell r="F1" t="str">
            <v>Denominación</v>
          </cell>
          <cell r="H1" t="str">
            <v>Subfuncion</v>
          </cell>
          <cell r="I1" t="str">
            <v>Denominación</v>
          </cell>
          <cell r="K1" t="str">
            <v>ca</v>
          </cell>
          <cell r="L1" t="str">
            <v>Denominación</v>
          </cell>
        </row>
        <row r="2">
          <cell r="B2">
            <v>1</v>
          </cell>
          <cell r="C2" t="str">
            <v>GOBIERNO</v>
          </cell>
          <cell r="E2">
            <v>1.1000000000000001</v>
          </cell>
          <cell r="F2" t="str">
            <v>LEGISLACION</v>
          </cell>
          <cell r="H2" t="str">
            <v>1.1.1</v>
          </cell>
          <cell r="I2" t="str">
            <v>Legislación</v>
          </cell>
          <cell r="K2" t="str">
            <v>3.0.0.0.0</v>
          </cell>
          <cell r="L2" t="str">
            <v>SECTOR PUBLICO MUNICIPAL</v>
          </cell>
        </row>
        <row r="3">
          <cell r="B3">
            <v>2</v>
          </cell>
          <cell r="C3" t="str">
            <v>DESARROLLO SOCIAL</v>
          </cell>
          <cell r="E3">
            <v>1.2</v>
          </cell>
          <cell r="F3" t="str">
            <v>JUSTICIA</v>
          </cell>
          <cell r="H3" t="str">
            <v>1.1.2</v>
          </cell>
          <cell r="I3" t="str">
            <v>Fiscalización</v>
          </cell>
          <cell r="K3" t="str">
            <v>3.1.0.0.0</v>
          </cell>
          <cell r="L3" t="str">
            <v>SECTOR PUBLICO NO FINANCIERO</v>
          </cell>
        </row>
        <row r="4">
          <cell r="B4">
            <v>3</v>
          </cell>
          <cell r="C4" t="str">
            <v>DESARROLLO ECONOMICO</v>
          </cell>
          <cell r="E4">
            <v>1.3</v>
          </cell>
          <cell r="F4" t="str">
            <v>COORDINACION DE LA POLITICA DE GOBIERNO</v>
          </cell>
          <cell r="H4" t="str">
            <v>1.2.1</v>
          </cell>
          <cell r="I4" t="str">
            <v>Impartición de Justicia</v>
          </cell>
          <cell r="K4" t="str">
            <v>3.1.1.0.0</v>
          </cell>
          <cell r="L4" t="str">
            <v>GOBIERNO GENERAL MUNICIPAL</v>
          </cell>
        </row>
        <row r="5">
          <cell r="B5">
            <v>4</v>
          </cell>
          <cell r="C5" t="str">
            <v>OTRAS NO CLASIFICADAS EN FUNCIONES ANTERIORES</v>
          </cell>
          <cell r="E5">
            <v>1.4</v>
          </cell>
          <cell r="F5" t="str">
            <v>RELACIONES EXTERIORES</v>
          </cell>
          <cell r="H5" t="str">
            <v>1.2.2</v>
          </cell>
          <cell r="I5" t="str">
            <v>Procuración de Justicia</v>
          </cell>
          <cell r="K5" t="str">
            <v>3.1.1.1.0</v>
          </cell>
          <cell r="L5" t="str">
            <v>Gobierno Municipal</v>
          </cell>
        </row>
        <row r="6">
          <cell r="E6">
            <v>1.5</v>
          </cell>
          <cell r="F6" t="str">
            <v>ASUNTOS FINANCIEROS Y HACENDARIOS</v>
          </cell>
          <cell r="H6" t="str">
            <v>1.2.3</v>
          </cell>
          <cell r="I6" t="str">
            <v>Reclusión y Readaptación Social</v>
          </cell>
          <cell r="K6" t="str">
            <v>3.1.1.1.1</v>
          </cell>
          <cell r="L6" t="str">
            <v>Organo Ejecutivo Municipal (Ayuntamiento)</v>
          </cell>
        </row>
        <row r="7">
          <cell r="E7">
            <v>1.6</v>
          </cell>
          <cell r="F7" t="str">
            <v>SEGURIDAD NACIONAL</v>
          </cell>
          <cell r="H7" t="str">
            <v>1.2.4</v>
          </cell>
          <cell r="I7" t="str">
            <v>Derechos Humanos</v>
          </cell>
          <cell r="K7" t="str">
            <v>3.1.1.2.0</v>
          </cell>
          <cell r="L7" t="str">
            <v>Entidades Paraestatales y Fideicomisos No Empresariales y No Financieros</v>
          </cell>
        </row>
        <row r="8">
          <cell r="E8">
            <v>1.7</v>
          </cell>
          <cell r="F8" t="str">
            <v>ASUNTOS DE ORDEN PUBLICO Y DE SEGURIDAD INTERIOR</v>
          </cell>
          <cell r="H8" t="str">
            <v>1.3.1</v>
          </cell>
          <cell r="I8" t="str">
            <v>Presidencia / Gubernatura</v>
          </cell>
        </row>
        <row r="9">
          <cell r="E9">
            <v>1.8</v>
          </cell>
          <cell r="F9" t="str">
            <v>OTROS SERVICIOS GENERALES</v>
          </cell>
          <cell r="H9" t="str">
            <v>1.3.2</v>
          </cell>
          <cell r="I9" t="str">
            <v>Política Interior</v>
          </cell>
        </row>
        <row r="10">
          <cell r="E10">
            <v>2.1</v>
          </cell>
          <cell r="F10" t="str">
            <v>PROTECCION AMBIENTAL</v>
          </cell>
          <cell r="H10" t="str">
            <v>1.3.3</v>
          </cell>
          <cell r="I10" t="str">
            <v>Preservación y Cuidado del Patrimonio Público</v>
          </cell>
        </row>
        <row r="11">
          <cell r="E11">
            <v>2.2000000000000002</v>
          </cell>
          <cell r="F11" t="str">
            <v>VIVIENDA Y SERVICIOS A LA COMUNIDAD</v>
          </cell>
          <cell r="H11" t="str">
            <v>1.3.4</v>
          </cell>
          <cell r="I11" t="str">
            <v>Función Pública</v>
          </cell>
        </row>
        <row r="12">
          <cell r="E12">
            <v>2.2999999999999998</v>
          </cell>
          <cell r="F12" t="str">
            <v>SALUD</v>
          </cell>
          <cell r="H12" t="str">
            <v>1.3.5</v>
          </cell>
          <cell r="I12" t="str">
            <v>Asuntos Jurídicos</v>
          </cell>
        </row>
        <row r="13">
          <cell r="E13">
            <v>2.4</v>
          </cell>
          <cell r="F13" t="str">
            <v>RECREACION, CULTURA Y OTRAS MANIFESTACIONES SOCIALES</v>
          </cell>
          <cell r="H13" t="str">
            <v>1.3.6</v>
          </cell>
          <cell r="I13" t="str">
            <v>Organización de Procesos Electorales</v>
          </cell>
        </row>
        <row r="14">
          <cell r="E14">
            <v>2.5</v>
          </cell>
          <cell r="F14" t="str">
            <v>EDUCACION</v>
          </cell>
          <cell r="H14" t="str">
            <v>1.3.7</v>
          </cell>
          <cell r="I14" t="str">
            <v>Población</v>
          </cell>
        </row>
        <row r="15">
          <cell r="E15">
            <v>2.6</v>
          </cell>
          <cell r="F15" t="str">
            <v>PROTECCION SOCIAL</v>
          </cell>
          <cell r="H15" t="str">
            <v>1.3.8</v>
          </cell>
          <cell r="I15" t="str">
            <v>Territorio</v>
          </cell>
        </row>
        <row r="16">
          <cell r="E16">
            <v>2.7</v>
          </cell>
          <cell r="F16" t="str">
            <v>OTROS ASUNTOS SOCIALES</v>
          </cell>
          <cell r="H16" t="str">
            <v>1.3.9</v>
          </cell>
          <cell r="I16" t="str">
            <v>Otros</v>
          </cell>
        </row>
        <row r="17">
          <cell r="E17">
            <v>3.1</v>
          </cell>
          <cell r="F17" t="str">
            <v>ASUNTOS ECONOMICOS, COMERCIALES Y LABORALES EN GENERAL</v>
          </cell>
          <cell r="H17" t="str">
            <v>1.4.1</v>
          </cell>
          <cell r="I17" t="str">
            <v>Relaciones Exteriores</v>
          </cell>
        </row>
        <row r="18">
          <cell r="E18">
            <v>3.2</v>
          </cell>
          <cell r="F18" t="str">
            <v>AGROPECUARIA, SILVICULTURA, PESCA Y CAZA</v>
          </cell>
          <cell r="H18" t="str">
            <v>1.5.1</v>
          </cell>
          <cell r="I18" t="str">
            <v>Asuntos Financieros</v>
          </cell>
        </row>
        <row r="19">
          <cell r="E19">
            <v>3.3</v>
          </cell>
          <cell r="F19" t="str">
            <v>COMBUSTIBLES Y ENERGIA</v>
          </cell>
          <cell r="H19" t="str">
            <v>1.5.2</v>
          </cell>
          <cell r="I19" t="str">
            <v>Asuntos Hacendarios</v>
          </cell>
        </row>
        <row r="20">
          <cell r="E20">
            <v>3.4</v>
          </cell>
          <cell r="F20" t="str">
            <v>MINERIA, MANUFACTURAS Y CONSTRUCCION</v>
          </cell>
          <cell r="H20" t="str">
            <v>1.6.1</v>
          </cell>
          <cell r="I20" t="str">
            <v>Defensa</v>
          </cell>
        </row>
        <row r="21">
          <cell r="E21">
            <v>3.5</v>
          </cell>
          <cell r="F21" t="str">
            <v>TRANSPORTE</v>
          </cell>
          <cell r="H21" t="str">
            <v>1.6.2</v>
          </cell>
          <cell r="I21" t="str">
            <v>Marina</v>
          </cell>
        </row>
        <row r="22">
          <cell r="E22">
            <v>3.6</v>
          </cell>
          <cell r="F22" t="str">
            <v>COMUNICACIONES</v>
          </cell>
          <cell r="H22" t="str">
            <v>1.6.3</v>
          </cell>
          <cell r="I22" t="str">
            <v>Inteligencia para la Preservación de la Seguridad Nacional</v>
          </cell>
        </row>
        <row r="23">
          <cell r="E23">
            <v>3.7</v>
          </cell>
          <cell r="F23" t="str">
            <v>TURISMO</v>
          </cell>
          <cell r="H23" t="str">
            <v>1.7.1</v>
          </cell>
          <cell r="I23" t="str">
            <v>Policía</v>
          </cell>
        </row>
        <row r="24">
          <cell r="E24">
            <v>3.8</v>
          </cell>
          <cell r="F24" t="str">
            <v>CIENCIA, TECNOLOGIA E INNOVACION</v>
          </cell>
          <cell r="H24" t="str">
            <v>1.7.2</v>
          </cell>
          <cell r="I24" t="str">
            <v>Protección Civil</v>
          </cell>
        </row>
        <row r="25">
          <cell r="E25">
            <v>3.9</v>
          </cell>
          <cell r="F25" t="str">
            <v>OTRAS INDUSTRIAS Y OTROS ASUNTOS ECONOMICOS</v>
          </cell>
          <cell r="H25" t="str">
            <v>1.7.3</v>
          </cell>
          <cell r="I25" t="str">
            <v>Otros Asuntos de Orden Público y Seguridad</v>
          </cell>
        </row>
        <row r="26">
          <cell r="E26">
            <v>4.0999999999999996</v>
          </cell>
          <cell r="F26" t="str">
            <v>TRANSACCIONES DE LA DEUDA PUBLICA / COSTO FINANCIERO DE LA DEUDA</v>
          </cell>
          <cell r="H26" t="str">
            <v>1.7.4</v>
          </cell>
          <cell r="I26" t="str">
            <v>Sistema Nacional de Seguridad Pública</v>
          </cell>
        </row>
        <row r="27">
          <cell r="E27">
            <v>4.2</v>
          </cell>
          <cell r="F27" t="str">
            <v>TRANSFERENCIAS, PARTICIPACIONES Y APORTACIONES ENTRE DIFERENTES NIVELES Y ORDENES DE GOBIERNO</v>
          </cell>
          <cell r="H27" t="str">
            <v>1.8.1</v>
          </cell>
          <cell r="I27" t="str">
            <v>Servicios Registrales, Administrativos y Patrimoniales</v>
          </cell>
        </row>
        <row r="28">
          <cell r="E28">
            <v>4.3</v>
          </cell>
          <cell r="F28" t="str">
            <v>SANEAMIENTO DEL SISTEMA FINANCIERO</v>
          </cell>
          <cell r="H28" t="str">
            <v>1.8.2</v>
          </cell>
          <cell r="I28" t="str">
            <v>Servicios Estadísticos</v>
          </cell>
        </row>
        <row r="29">
          <cell r="E29">
            <v>4.4000000000000004</v>
          </cell>
          <cell r="F29" t="str">
            <v>ADEUDOS DE EJERCICIOS FISCALES ANTERIORES</v>
          </cell>
          <cell r="H29" t="str">
            <v>1.8.3</v>
          </cell>
          <cell r="I29" t="str">
            <v>Servicios de Comunicación y Medios</v>
          </cell>
        </row>
        <row r="30">
          <cell r="H30" t="str">
            <v>1.8.4</v>
          </cell>
          <cell r="I30" t="str">
            <v>Acceso a la Información Pública Gubernamental</v>
          </cell>
        </row>
        <row r="31">
          <cell r="H31" t="str">
            <v>1.8.5</v>
          </cell>
          <cell r="I31" t="str">
            <v>Otros</v>
          </cell>
        </row>
        <row r="32">
          <cell r="H32" t="str">
            <v>2.1.1</v>
          </cell>
          <cell r="I32" t="str">
            <v>Ordenación de Desechos</v>
          </cell>
        </row>
        <row r="33">
          <cell r="H33" t="str">
            <v>2.1.2</v>
          </cell>
          <cell r="I33" t="str">
            <v>Administración del Agua</v>
          </cell>
        </row>
        <row r="34">
          <cell r="H34" t="str">
            <v>2.1.3</v>
          </cell>
          <cell r="I34" t="str">
            <v>Ordenación de Aguas Residuales, Drenaje y Alcantarillado</v>
          </cell>
        </row>
        <row r="35">
          <cell r="H35" t="str">
            <v>2.1.4</v>
          </cell>
          <cell r="I35" t="str">
            <v>Reducción de la Contaminación</v>
          </cell>
        </row>
        <row r="36">
          <cell r="H36" t="str">
            <v>2.1.5</v>
          </cell>
          <cell r="I36" t="str">
            <v>Protección de la Diversidad Biológica y del Paisaje</v>
          </cell>
        </row>
        <row r="37">
          <cell r="H37" t="str">
            <v>2.1.6</v>
          </cell>
          <cell r="I37" t="str">
            <v>Otros de Protección Ambiental</v>
          </cell>
        </row>
        <row r="38">
          <cell r="H38" t="str">
            <v>2.2.1</v>
          </cell>
          <cell r="I38" t="str">
            <v>Urbanización</v>
          </cell>
        </row>
        <row r="39">
          <cell r="H39" t="str">
            <v>2.2.2</v>
          </cell>
          <cell r="I39" t="str">
            <v>Desarrollo Comunitario</v>
          </cell>
        </row>
        <row r="40">
          <cell r="H40" t="str">
            <v>2.2.3</v>
          </cell>
          <cell r="I40" t="str">
            <v>Abastecimiento de Agua</v>
          </cell>
        </row>
        <row r="41">
          <cell r="H41" t="str">
            <v>2.2.4</v>
          </cell>
          <cell r="I41" t="str">
            <v>Alumbrado Público</v>
          </cell>
        </row>
        <row r="42">
          <cell r="H42" t="str">
            <v>2.2.5</v>
          </cell>
          <cell r="I42" t="str">
            <v>Vivienda</v>
          </cell>
        </row>
        <row r="43">
          <cell r="H43" t="str">
            <v>2.2.6</v>
          </cell>
          <cell r="I43" t="str">
            <v>Servicios Comunales</v>
          </cell>
        </row>
        <row r="44">
          <cell r="H44" t="str">
            <v>2.2.7</v>
          </cell>
          <cell r="I44" t="str">
            <v>Desarrollo Regional</v>
          </cell>
        </row>
        <row r="45">
          <cell r="H45" t="str">
            <v>2.3.1</v>
          </cell>
          <cell r="I45" t="str">
            <v>Prestación de Servicios de Salud a la Comunidad</v>
          </cell>
        </row>
        <row r="46">
          <cell r="H46" t="str">
            <v>2.3.2</v>
          </cell>
          <cell r="I46" t="str">
            <v>Prestación de Servicios de Salud a la Persona</v>
          </cell>
        </row>
        <row r="47">
          <cell r="H47" t="str">
            <v>2.3.3</v>
          </cell>
          <cell r="I47" t="str">
            <v>Generación de Recursos para la Salud</v>
          </cell>
        </row>
        <row r="48">
          <cell r="H48" t="str">
            <v>2.3.4</v>
          </cell>
          <cell r="I48" t="str">
            <v>Rectoría del Sistema de Salud</v>
          </cell>
        </row>
        <row r="49">
          <cell r="H49" t="str">
            <v>2.3.5</v>
          </cell>
          <cell r="I49" t="str">
            <v>Protección Social en Salud</v>
          </cell>
        </row>
        <row r="50">
          <cell r="H50" t="str">
            <v>2.4.1</v>
          </cell>
          <cell r="I50" t="str">
            <v>Deporte y Recreación</v>
          </cell>
        </row>
        <row r="51">
          <cell r="H51" t="str">
            <v>2.4.2</v>
          </cell>
          <cell r="I51" t="str">
            <v>Cultura</v>
          </cell>
        </row>
        <row r="52">
          <cell r="H52" t="str">
            <v>2.4.3</v>
          </cell>
          <cell r="I52" t="str">
            <v>Radio, Televisión y Editoriales</v>
          </cell>
        </row>
        <row r="53">
          <cell r="H53" t="str">
            <v>2.4.4</v>
          </cell>
          <cell r="I53" t="str">
            <v>Asuntos Religiosos y Otras Manifestaciones Sociales</v>
          </cell>
        </row>
        <row r="54">
          <cell r="H54" t="str">
            <v>2.5.1</v>
          </cell>
          <cell r="I54" t="str">
            <v>Educación Básica</v>
          </cell>
        </row>
        <row r="55">
          <cell r="H55" t="str">
            <v>2.5.2</v>
          </cell>
          <cell r="I55" t="str">
            <v>Educación Media Superior</v>
          </cell>
        </row>
        <row r="56">
          <cell r="H56" t="str">
            <v>2.5.3</v>
          </cell>
          <cell r="I56" t="str">
            <v>Educación Superior</v>
          </cell>
        </row>
        <row r="57">
          <cell r="H57" t="str">
            <v>2.5.4</v>
          </cell>
          <cell r="I57" t="str">
            <v>Posgrado</v>
          </cell>
        </row>
        <row r="58">
          <cell r="H58" t="str">
            <v>2.5.5</v>
          </cell>
          <cell r="I58" t="str">
            <v>Educación para Adultos</v>
          </cell>
        </row>
        <row r="59">
          <cell r="H59" t="str">
            <v>2.5.6</v>
          </cell>
          <cell r="I59" t="str">
            <v>Otros Servicios Educativos y Actividades Inherentes</v>
          </cell>
        </row>
        <row r="60">
          <cell r="H60" t="str">
            <v>2.6.1</v>
          </cell>
          <cell r="I60" t="str">
            <v>Enfermedad e Incapacidad</v>
          </cell>
        </row>
        <row r="61">
          <cell r="H61" t="str">
            <v>2.6.2</v>
          </cell>
          <cell r="I61" t="str">
            <v>Edad Avanzada</v>
          </cell>
        </row>
        <row r="62">
          <cell r="H62" t="str">
            <v>2.6.3</v>
          </cell>
          <cell r="I62" t="str">
            <v>Familia e Hijos</v>
          </cell>
        </row>
        <row r="63">
          <cell r="H63" t="str">
            <v>2.6.4</v>
          </cell>
          <cell r="I63" t="str">
            <v>Desempleo</v>
          </cell>
        </row>
        <row r="64">
          <cell r="H64" t="str">
            <v>2.6.5</v>
          </cell>
          <cell r="I64" t="str">
            <v>Alimentación y Nutrición</v>
          </cell>
        </row>
        <row r="65">
          <cell r="H65" t="str">
            <v>2.6.6</v>
          </cell>
          <cell r="I65" t="str">
            <v>Apoyo Social para la Vivienda</v>
          </cell>
        </row>
        <row r="66">
          <cell r="H66" t="str">
            <v>2.6.7</v>
          </cell>
          <cell r="I66" t="str">
            <v>Indígenas</v>
          </cell>
        </row>
        <row r="67">
          <cell r="H67" t="str">
            <v>2.6.8</v>
          </cell>
          <cell r="I67" t="str">
            <v>Otros Grupos Vulnerables</v>
          </cell>
        </row>
        <row r="68">
          <cell r="H68" t="str">
            <v>2.6.9</v>
          </cell>
          <cell r="I68" t="str">
            <v>Otros de Seguridad Social y Asistencia Social</v>
          </cell>
        </row>
        <row r="69">
          <cell r="H69" t="str">
            <v>2.7.1</v>
          </cell>
          <cell r="I69" t="str">
            <v>Otros Asuntos Sociales</v>
          </cell>
        </row>
        <row r="70">
          <cell r="H70" t="str">
            <v>3.1.1</v>
          </cell>
          <cell r="I70" t="str">
            <v>Asuntos Económicos y Comerciales en General</v>
          </cell>
        </row>
        <row r="71">
          <cell r="H71" t="str">
            <v>3.1.2</v>
          </cell>
          <cell r="I71" t="str">
            <v>Asuntos Laborales Generales</v>
          </cell>
        </row>
        <row r="72">
          <cell r="H72" t="str">
            <v>3.2.1</v>
          </cell>
          <cell r="I72" t="str">
            <v>Agropecuaria</v>
          </cell>
        </row>
        <row r="73">
          <cell r="H73" t="str">
            <v>3.2.2</v>
          </cell>
          <cell r="I73" t="str">
            <v>Silvicultura</v>
          </cell>
        </row>
        <row r="74">
          <cell r="H74" t="str">
            <v>3.2.3</v>
          </cell>
          <cell r="I74" t="str">
            <v>Acuacultura, Pesca y Caza</v>
          </cell>
        </row>
        <row r="75">
          <cell r="H75" t="str">
            <v>3.2.4</v>
          </cell>
          <cell r="I75" t="str">
            <v>Agroindustrial</v>
          </cell>
        </row>
        <row r="76">
          <cell r="H76" t="str">
            <v>3.2.5</v>
          </cell>
          <cell r="I76" t="str">
            <v>Hidroagrícola</v>
          </cell>
        </row>
        <row r="77">
          <cell r="H77" t="str">
            <v>3.2.6</v>
          </cell>
          <cell r="I77" t="str">
            <v>Apoyo Financiero a la Banca y Seguro Agropecuario</v>
          </cell>
        </row>
        <row r="78">
          <cell r="H78" t="str">
            <v>3.3.1</v>
          </cell>
          <cell r="I78" t="str">
            <v>Carbón y Otros Combustibles Minerales Sólidos</v>
          </cell>
        </row>
        <row r="79">
          <cell r="H79" t="str">
            <v>3.3.2</v>
          </cell>
          <cell r="I79" t="str">
            <v>Petróleo y Gas Natural (Hidrocarburos)</v>
          </cell>
        </row>
        <row r="80">
          <cell r="H80" t="str">
            <v>3.3.3</v>
          </cell>
          <cell r="I80" t="str">
            <v>Combustibles Nucleares</v>
          </cell>
        </row>
        <row r="81">
          <cell r="H81" t="str">
            <v>3.3.4</v>
          </cell>
          <cell r="I81" t="str">
            <v>Otros Combustibles</v>
          </cell>
        </row>
        <row r="82">
          <cell r="H82" t="str">
            <v>3.3.5</v>
          </cell>
          <cell r="I82" t="str">
            <v>Electricidad</v>
          </cell>
        </row>
        <row r="83">
          <cell r="H83" t="str">
            <v>3.3.6</v>
          </cell>
          <cell r="I83" t="str">
            <v>Energía no Eléctrica</v>
          </cell>
        </row>
        <row r="84">
          <cell r="H84" t="str">
            <v>3.4.1</v>
          </cell>
          <cell r="I84" t="str">
            <v>Extracción de Recursos Minerales excepto los Combustibles Minerales</v>
          </cell>
        </row>
        <row r="85">
          <cell r="H85" t="str">
            <v>3.4.2</v>
          </cell>
          <cell r="I85" t="str">
            <v>Manufacturas</v>
          </cell>
        </row>
        <row r="86">
          <cell r="H86" t="str">
            <v>3.4.3</v>
          </cell>
          <cell r="I86" t="str">
            <v>Construcción</v>
          </cell>
        </row>
        <row r="87">
          <cell r="H87" t="str">
            <v>3.5.1</v>
          </cell>
          <cell r="I87" t="str">
            <v>Transporte por Carretera</v>
          </cell>
        </row>
        <row r="88">
          <cell r="H88" t="str">
            <v>3.5.2</v>
          </cell>
          <cell r="I88" t="str">
            <v>Transporte por Agua y Puertos</v>
          </cell>
        </row>
        <row r="89">
          <cell r="H89" t="str">
            <v>3.5.3</v>
          </cell>
          <cell r="I89" t="str">
            <v>Transporte por Ferrocarril</v>
          </cell>
        </row>
        <row r="90">
          <cell r="H90" t="str">
            <v>3.5.4</v>
          </cell>
          <cell r="I90" t="str">
            <v>Transporte Aéreo</v>
          </cell>
        </row>
        <row r="91">
          <cell r="H91" t="str">
            <v>3.5.5</v>
          </cell>
          <cell r="I91" t="str">
            <v>Transporte por Oleoductos y Gasoductos y Otros Sistemas de Transporte</v>
          </cell>
        </row>
        <row r="92">
          <cell r="H92" t="str">
            <v>3.5.6</v>
          </cell>
          <cell r="I92" t="str">
            <v>Otros Relacionados con Transporte</v>
          </cell>
        </row>
        <row r="93">
          <cell r="H93" t="str">
            <v>3.6.1</v>
          </cell>
          <cell r="I93" t="str">
            <v>Comunicaciones</v>
          </cell>
        </row>
        <row r="94">
          <cell r="H94" t="str">
            <v>3.7.1</v>
          </cell>
          <cell r="I94" t="str">
            <v>Turismo</v>
          </cell>
        </row>
        <row r="95">
          <cell r="H95" t="str">
            <v>3.7.2</v>
          </cell>
          <cell r="I95" t="str">
            <v>Hoteles y Restaurantes</v>
          </cell>
        </row>
        <row r="96">
          <cell r="H96" t="str">
            <v>3.8.1</v>
          </cell>
          <cell r="I96" t="str">
            <v>Investigación Científica</v>
          </cell>
        </row>
        <row r="97">
          <cell r="H97" t="str">
            <v>3.8.2</v>
          </cell>
          <cell r="I97" t="str">
            <v>Desarrollo Tecnológico</v>
          </cell>
        </row>
        <row r="98">
          <cell r="H98" t="str">
            <v>3.8.3</v>
          </cell>
          <cell r="I98" t="str">
            <v>Servicios Científicos y Tecnológicos</v>
          </cell>
        </row>
        <row r="99">
          <cell r="H99" t="str">
            <v>3.8.4</v>
          </cell>
          <cell r="I99" t="str">
            <v>Innovación</v>
          </cell>
        </row>
        <row r="100">
          <cell r="H100" t="str">
            <v>3.9.1</v>
          </cell>
          <cell r="I100" t="str">
            <v>Comercio, Distribución, Almacenamiento y Depósito</v>
          </cell>
        </row>
        <row r="101">
          <cell r="H101" t="str">
            <v>3.9.2</v>
          </cell>
          <cell r="I101" t="str">
            <v>Otras Industrias</v>
          </cell>
        </row>
        <row r="102">
          <cell r="H102" t="str">
            <v>3.9.3</v>
          </cell>
          <cell r="I102" t="str">
            <v>Otros Asuntos Económicos</v>
          </cell>
        </row>
        <row r="103">
          <cell r="H103" t="str">
            <v>4.1.1</v>
          </cell>
          <cell r="I103" t="str">
            <v>Deuda Pública Interna</v>
          </cell>
        </row>
        <row r="104">
          <cell r="H104" t="str">
            <v>4.1.2</v>
          </cell>
          <cell r="I104" t="str">
            <v>Deuda Pública Externa</v>
          </cell>
        </row>
        <row r="105">
          <cell r="H105" t="str">
            <v>4.2.1</v>
          </cell>
          <cell r="I105" t="str">
            <v>Transferencias entre Diferentes Niveles y Ordenes de Gobierno</v>
          </cell>
        </row>
        <row r="106">
          <cell r="H106" t="str">
            <v>4.2.2</v>
          </cell>
          <cell r="I106" t="str">
            <v>Participaciones entre Diferentes Niveles y Ordenes de Gobierno</v>
          </cell>
        </row>
        <row r="107">
          <cell r="H107" t="str">
            <v>4.2.3</v>
          </cell>
          <cell r="I107" t="str">
            <v>Aportaciones entre Diferentes Niveles y Ordenes de Gobierno</v>
          </cell>
        </row>
        <row r="108">
          <cell r="H108" t="str">
            <v>4.3.1</v>
          </cell>
          <cell r="I108" t="str">
            <v>Saneamiento del Sistema Financiero</v>
          </cell>
        </row>
        <row r="109">
          <cell r="H109" t="str">
            <v>4.3.2</v>
          </cell>
          <cell r="I109" t="str">
            <v>Apoyos IPAB</v>
          </cell>
        </row>
        <row r="110">
          <cell r="H110" t="str">
            <v>4.3.3</v>
          </cell>
          <cell r="I110" t="str">
            <v>Banca de Desarrollo</v>
          </cell>
        </row>
        <row r="111">
          <cell r="H111" t="str">
            <v>4.3.4</v>
          </cell>
          <cell r="I111" t="str">
            <v>Apoyo a los programas de reestructura en unidades de inversión (UDIS)</v>
          </cell>
        </row>
        <row r="112">
          <cell r="H112" t="str">
            <v>4.4.1</v>
          </cell>
          <cell r="I112" t="str">
            <v>Adeudos de Ejercicios Fiscales Anteriores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2014 (Vacio)"/>
      <sheetName val="POA 2014 (Ejemplo)"/>
      <sheetName val="Clasif por Fuente de Financ"/>
      <sheetName val="Clasif Programatico"/>
      <sheetName val="CFG"/>
      <sheetName val="CA 2012"/>
      <sheetName val="COG"/>
      <sheetName val="UR (Definir)"/>
      <sheetName val="CFG 2012 (imprimir)"/>
      <sheetName val="COG (imprimir)"/>
      <sheetName val="Resumen"/>
    </sheetNames>
    <sheetDataSet>
      <sheetData sheetId="0" refreshError="1"/>
      <sheetData sheetId="1" refreshError="1">
        <row r="1">
          <cell r="E1" t="str">
            <v>Funcion</v>
          </cell>
          <cell r="F1" t="str">
            <v>Denominación</v>
          </cell>
          <cell r="H1" t="str">
            <v>Subfuncion</v>
          </cell>
          <cell r="I1" t="str">
            <v>Denominación</v>
          </cell>
          <cell r="K1" t="str">
            <v>ca</v>
          </cell>
          <cell r="L1" t="str">
            <v>Denominación</v>
          </cell>
        </row>
        <row r="2">
          <cell r="E2">
            <v>1.1000000000000001</v>
          </cell>
          <cell r="F2" t="str">
            <v>LEGISLACION</v>
          </cell>
          <cell r="H2" t="str">
            <v>1.1.1</v>
          </cell>
          <cell r="I2" t="str">
            <v>Legislación</v>
          </cell>
          <cell r="K2" t="str">
            <v>3.0.0.0.0</v>
          </cell>
          <cell r="L2" t="str">
            <v>SECTOR PUBLICO MUNICIPAL</v>
          </cell>
        </row>
        <row r="3">
          <cell r="E3">
            <v>1.2</v>
          </cell>
          <cell r="F3" t="str">
            <v>JUSTICIA</v>
          </cell>
          <cell r="H3" t="str">
            <v>1.1.2</v>
          </cell>
          <cell r="I3" t="str">
            <v>Fiscalización</v>
          </cell>
          <cell r="K3" t="str">
            <v>3.1.0.0.0</v>
          </cell>
          <cell r="L3" t="str">
            <v>SECTOR PUBLICO NO FINANCIERO</v>
          </cell>
        </row>
        <row r="4">
          <cell r="E4">
            <v>1.3</v>
          </cell>
          <cell r="F4" t="str">
            <v>COORDINACION DE LA POLITICA DE GOBIERNO</v>
          </cell>
          <cell r="H4" t="str">
            <v>1.2.1</v>
          </cell>
          <cell r="I4" t="str">
            <v>Impartición de Justicia</v>
          </cell>
          <cell r="K4" t="str">
            <v>3.1.1.0.0</v>
          </cell>
          <cell r="L4" t="str">
            <v>GOBIERNO GENERAL MUNICIPAL</v>
          </cell>
        </row>
        <row r="5">
          <cell r="E5">
            <v>1.4</v>
          </cell>
          <cell r="F5" t="str">
            <v>RELACIONES EXTERIORES</v>
          </cell>
          <cell r="H5" t="str">
            <v>1.2.2</v>
          </cell>
          <cell r="I5" t="str">
            <v>Procuración de Justicia</v>
          </cell>
          <cell r="K5" t="str">
            <v>3.1.1.1.0</v>
          </cell>
          <cell r="L5" t="str">
            <v>Gobierno Municipal</v>
          </cell>
        </row>
        <row r="6">
          <cell r="E6">
            <v>1.5</v>
          </cell>
          <cell r="F6" t="str">
            <v>ASUNTOS FINANCIEROS Y HACENDARIOS</v>
          </cell>
          <cell r="H6" t="str">
            <v>1.2.3</v>
          </cell>
          <cell r="I6" t="str">
            <v>Reclusión y Readaptación Social</v>
          </cell>
          <cell r="K6" t="str">
            <v>3.1.1.1.1</v>
          </cell>
          <cell r="L6" t="str">
            <v>Organo Ejecutivo Municipal (Ayuntamiento)</v>
          </cell>
        </row>
        <row r="7">
          <cell r="E7">
            <v>1.6</v>
          </cell>
          <cell r="F7" t="str">
            <v>SEGURIDAD NACIONAL</v>
          </cell>
          <cell r="H7" t="str">
            <v>1.2.4</v>
          </cell>
          <cell r="I7" t="str">
            <v>Derechos Humanos</v>
          </cell>
          <cell r="K7" t="str">
            <v>3.1.1.2.0</v>
          </cell>
          <cell r="L7" t="str">
            <v>Entidades Paraestatales y Fideicomisos No Empresariales y No Financieros</v>
          </cell>
        </row>
        <row r="8">
          <cell r="E8">
            <v>1.7</v>
          </cell>
          <cell r="F8" t="str">
            <v>ASUNTOS DE ORDEN PUBLICO Y DE SEGURIDAD INTERIOR</v>
          </cell>
          <cell r="H8" t="str">
            <v>1.3.1</v>
          </cell>
          <cell r="I8" t="str">
            <v>Presidencia / Gubernatura</v>
          </cell>
        </row>
        <row r="9">
          <cell r="E9">
            <v>1.8</v>
          </cell>
          <cell r="F9" t="str">
            <v>OTROS SERVICIOS GENERALES</v>
          </cell>
          <cell r="H9" t="str">
            <v>1.3.2</v>
          </cell>
          <cell r="I9" t="str">
            <v>Política Interior</v>
          </cell>
        </row>
        <row r="10">
          <cell r="E10">
            <v>2.1</v>
          </cell>
          <cell r="F10" t="str">
            <v>PROTECCION AMBIENTAL</v>
          </cell>
          <cell r="H10" t="str">
            <v>1.3.3</v>
          </cell>
          <cell r="I10" t="str">
            <v>Preservación y Cuidado del Patrimonio Público</v>
          </cell>
        </row>
        <row r="11">
          <cell r="E11">
            <v>2.2000000000000002</v>
          </cell>
          <cell r="F11" t="str">
            <v>VIVIENDA Y SERVICIOS A LA COMUNIDAD</v>
          </cell>
          <cell r="H11" t="str">
            <v>1.3.4</v>
          </cell>
          <cell r="I11" t="str">
            <v>Función Pública</v>
          </cell>
        </row>
        <row r="12">
          <cell r="E12">
            <v>2.2999999999999998</v>
          </cell>
          <cell r="F12" t="str">
            <v>SALUD</v>
          </cell>
          <cell r="H12" t="str">
            <v>1.3.5</v>
          </cell>
          <cell r="I12" t="str">
            <v>Asuntos Jurídicos</v>
          </cell>
        </row>
        <row r="13">
          <cell r="E13">
            <v>2.4</v>
          </cell>
          <cell r="F13" t="str">
            <v>RECREACION, CULTURA Y OTRAS MANIFESTACIONES SOCIALES</v>
          </cell>
          <cell r="H13" t="str">
            <v>1.3.6</v>
          </cell>
          <cell r="I13" t="str">
            <v>Organización de Procesos Electorales</v>
          </cell>
        </row>
        <row r="14">
          <cell r="E14">
            <v>2.5</v>
          </cell>
          <cell r="F14" t="str">
            <v>EDUCACION</v>
          </cell>
          <cell r="H14" t="str">
            <v>1.3.7</v>
          </cell>
          <cell r="I14" t="str">
            <v>Población</v>
          </cell>
        </row>
        <row r="15">
          <cell r="E15">
            <v>2.6</v>
          </cell>
          <cell r="F15" t="str">
            <v>PROTECCION SOCIAL</v>
          </cell>
          <cell r="H15" t="str">
            <v>1.3.8</v>
          </cell>
          <cell r="I15" t="str">
            <v>Territorio</v>
          </cell>
        </row>
        <row r="16">
          <cell r="E16">
            <v>2.7</v>
          </cell>
          <cell r="F16" t="str">
            <v>OTROS ASUNTOS SOCIALES</v>
          </cell>
          <cell r="H16" t="str">
            <v>1.3.9</v>
          </cell>
          <cell r="I16" t="str">
            <v>Otros</v>
          </cell>
        </row>
        <row r="17">
          <cell r="E17">
            <v>3.1</v>
          </cell>
          <cell r="F17" t="str">
            <v>ASUNTOS ECONOMICOS, COMERCIALES Y LABORALES EN GENERAL</v>
          </cell>
          <cell r="H17" t="str">
            <v>1.4.1</v>
          </cell>
          <cell r="I17" t="str">
            <v>Relaciones Exteriores</v>
          </cell>
        </row>
        <row r="18">
          <cell r="E18">
            <v>3.2</v>
          </cell>
          <cell r="F18" t="str">
            <v>AGROPECUARIA, SILVICULTURA, PESCA Y CAZA</v>
          </cell>
          <cell r="H18" t="str">
            <v>1.5.1</v>
          </cell>
          <cell r="I18" t="str">
            <v>Asuntos Financieros</v>
          </cell>
        </row>
        <row r="19">
          <cell r="E19">
            <v>3.3</v>
          </cell>
          <cell r="F19" t="str">
            <v>COMBUSTIBLES Y ENERGIA</v>
          </cell>
          <cell r="H19" t="str">
            <v>1.5.2</v>
          </cell>
          <cell r="I19" t="str">
            <v>Asuntos Hacendarios</v>
          </cell>
        </row>
        <row r="20">
          <cell r="E20">
            <v>3.4</v>
          </cell>
          <cell r="F20" t="str">
            <v>MINERIA, MANUFACTURAS Y CONSTRUCCION</v>
          </cell>
          <cell r="H20" t="str">
            <v>1.6.1</v>
          </cell>
          <cell r="I20" t="str">
            <v>Defensa</v>
          </cell>
        </row>
        <row r="21">
          <cell r="E21">
            <v>3.5</v>
          </cell>
          <cell r="F21" t="str">
            <v>TRANSPORTE</v>
          </cell>
          <cell r="H21" t="str">
            <v>1.6.2</v>
          </cell>
          <cell r="I21" t="str">
            <v>Marina</v>
          </cell>
        </row>
        <row r="22">
          <cell r="E22">
            <v>3.6</v>
          </cell>
          <cell r="F22" t="str">
            <v>COMUNICACIONES</v>
          </cell>
          <cell r="H22" t="str">
            <v>1.6.3</v>
          </cell>
          <cell r="I22" t="str">
            <v>Inteligencia para la Preservación de la Seguridad Nacional</v>
          </cell>
        </row>
        <row r="23">
          <cell r="E23">
            <v>3.7</v>
          </cell>
          <cell r="F23" t="str">
            <v>TURISMO</v>
          </cell>
          <cell r="H23" t="str">
            <v>1.7.1</v>
          </cell>
          <cell r="I23" t="str">
            <v>Policía</v>
          </cell>
        </row>
        <row r="24">
          <cell r="E24">
            <v>3.8</v>
          </cell>
          <cell r="F24" t="str">
            <v>CIENCIA, TECNOLOGIA E INNOVACION</v>
          </cell>
          <cell r="H24" t="str">
            <v>1.7.2</v>
          </cell>
          <cell r="I24" t="str">
            <v>Protección Civil</v>
          </cell>
        </row>
        <row r="25">
          <cell r="E25">
            <v>3.9</v>
          </cell>
          <cell r="F25" t="str">
            <v>OTRAS INDUSTRIAS Y OTROS ASUNTOS ECONOMICOS</v>
          </cell>
          <cell r="H25" t="str">
            <v>1.7.3</v>
          </cell>
          <cell r="I25" t="str">
            <v>Otros Asuntos de Orden Público y Seguridad</v>
          </cell>
        </row>
        <row r="26">
          <cell r="E26">
            <v>4.0999999999999996</v>
          </cell>
          <cell r="F26" t="str">
            <v>TRANSACCIONES DE LA DEUDA PUBLICA / COSTO FINANCIERO DE LA DEUDA</v>
          </cell>
          <cell r="H26" t="str">
            <v>1.7.4</v>
          </cell>
          <cell r="I26" t="str">
            <v>Sistema Nacional de Seguridad Pública</v>
          </cell>
        </row>
        <row r="27">
          <cell r="E27">
            <v>4.2</v>
          </cell>
          <cell r="F27" t="str">
            <v>TRANSFERENCIAS, PARTICIPACIONES Y APORTACIONES ENTRE DIFERENTES NIVELES Y ORDENES DE GOBIERNO</v>
          </cell>
          <cell r="H27" t="str">
            <v>1.8.1</v>
          </cell>
          <cell r="I27" t="str">
            <v>Servicios Registrales, Administrativos y Patrimoniales</v>
          </cell>
        </row>
        <row r="28">
          <cell r="E28">
            <v>4.3</v>
          </cell>
          <cell r="F28" t="str">
            <v>SANEAMIENTO DEL SISTEMA FINANCIERO</v>
          </cell>
          <cell r="H28" t="str">
            <v>1.8.2</v>
          </cell>
          <cell r="I28" t="str">
            <v>Servicios Estadísticos</v>
          </cell>
        </row>
        <row r="29">
          <cell r="E29">
            <v>4.4000000000000004</v>
          </cell>
          <cell r="F29" t="str">
            <v>ADEUDOS DE EJERCICIOS FISCALES ANTERIORES</v>
          </cell>
          <cell r="H29" t="str">
            <v>1.8.3</v>
          </cell>
          <cell r="I29" t="str">
            <v>Servicios de Comunicación y Medios</v>
          </cell>
        </row>
        <row r="30">
          <cell r="H30" t="str">
            <v>1.8.4</v>
          </cell>
          <cell r="I30" t="str">
            <v>Acceso a la Información Pública Gubernamental</v>
          </cell>
        </row>
        <row r="31">
          <cell r="H31" t="str">
            <v>1.8.5</v>
          </cell>
          <cell r="I31" t="str">
            <v>Otros</v>
          </cell>
        </row>
        <row r="32">
          <cell r="H32" t="str">
            <v>2.1.1</v>
          </cell>
          <cell r="I32" t="str">
            <v>Ordenación de Desechos</v>
          </cell>
        </row>
        <row r="33">
          <cell r="H33" t="str">
            <v>2.1.2</v>
          </cell>
          <cell r="I33" t="str">
            <v>Administración del Agua</v>
          </cell>
        </row>
        <row r="34">
          <cell r="H34" t="str">
            <v>2.1.3</v>
          </cell>
          <cell r="I34" t="str">
            <v>Ordenación de Aguas Residuales, Drenaje y Alcantarillado</v>
          </cell>
        </row>
        <row r="35">
          <cell r="H35" t="str">
            <v>2.1.4</v>
          </cell>
          <cell r="I35" t="str">
            <v>Reducción de la Contaminación</v>
          </cell>
        </row>
        <row r="36">
          <cell r="H36" t="str">
            <v>2.1.5</v>
          </cell>
          <cell r="I36" t="str">
            <v>Protección de la Diversidad Biológica y del Paisaje</v>
          </cell>
        </row>
        <row r="37">
          <cell r="H37" t="str">
            <v>2.1.6</v>
          </cell>
          <cell r="I37" t="str">
            <v>Otros de Protección Ambiental</v>
          </cell>
        </row>
        <row r="38">
          <cell r="H38" t="str">
            <v>2.2.1</v>
          </cell>
          <cell r="I38" t="str">
            <v>Urbanización</v>
          </cell>
        </row>
        <row r="39">
          <cell r="H39" t="str">
            <v>2.2.2</v>
          </cell>
          <cell r="I39" t="str">
            <v>Desarrollo Comunitario</v>
          </cell>
        </row>
        <row r="40">
          <cell r="H40" t="str">
            <v>2.2.3</v>
          </cell>
          <cell r="I40" t="str">
            <v>Abastecimiento de Agua</v>
          </cell>
        </row>
        <row r="41">
          <cell r="H41" t="str">
            <v>2.2.4</v>
          </cell>
          <cell r="I41" t="str">
            <v>Alumbrado Público</v>
          </cell>
        </row>
        <row r="42">
          <cell r="H42" t="str">
            <v>2.2.5</v>
          </cell>
          <cell r="I42" t="str">
            <v>Vivienda</v>
          </cell>
        </row>
        <row r="43">
          <cell r="H43" t="str">
            <v>2.2.6</v>
          </cell>
          <cell r="I43" t="str">
            <v>Servicios Comunales</v>
          </cell>
        </row>
        <row r="44">
          <cell r="H44" t="str">
            <v>2.2.7</v>
          </cell>
          <cell r="I44" t="str">
            <v>Desarrollo Regional</v>
          </cell>
        </row>
        <row r="45">
          <cell r="H45" t="str">
            <v>2.3.1</v>
          </cell>
          <cell r="I45" t="str">
            <v>Prestación de Servicios de Salud a la Comunidad</v>
          </cell>
        </row>
        <row r="46">
          <cell r="H46" t="str">
            <v>2.3.2</v>
          </cell>
          <cell r="I46" t="str">
            <v>Prestación de Servicios de Salud a la Persona</v>
          </cell>
        </row>
        <row r="47">
          <cell r="H47" t="str">
            <v>2.3.3</v>
          </cell>
          <cell r="I47" t="str">
            <v>Generación de Recursos para la Salud</v>
          </cell>
        </row>
        <row r="48">
          <cell r="H48" t="str">
            <v>2.3.4</v>
          </cell>
          <cell r="I48" t="str">
            <v>Rectoría del Sistema de Salud</v>
          </cell>
        </row>
        <row r="49">
          <cell r="H49" t="str">
            <v>2.3.5</v>
          </cell>
          <cell r="I49" t="str">
            <v>Protección Social en Salud</v>
          </cell>
        </row>
        <row r="50">
          <cell r="H50" t="str">
            <v>2.4.1</v>
          </cell>
          <cell r="I50" t="str">
            <v>Deporte y Recreación</v>
          </cell>
        </row>
        <row r="51">
          <cell r="H51" t="str">
            <v>2.4.2</v>
          </cell>
          <cell r="I51" t="str">
            <v>Cultura</v>
          </cell>
        </row>
        <row r="52">
          <cell r="H52" t="str">
            <v>2.4.3</v>
          </cell>
          <cell r="I52" t="str">
            <v>Radio, Televisión y Editoriales</v>
          </cell>
        </row>
        <row r="53">
          <cell r="H53" t="str">
            <v>2.4.4</v>
          </cell>
          <cell r="I53" t="str">
            <v>Asuntos Religiosos y Otras Manifestaciones Sociales</v>
          </cell>
        </row>
        <row r="54">
          <cell r="H54" t="str">
            <v>2.5.1</v>
          </cell>
          <cell r="I54" t="str">
            <v>Educación Básica</v>
          </cell>
        </row>
        <row r="55">
          <cell r="H55" t="str">
            <v>2.5.2</v>
          </cell>
          <cell r="I55" t="str">
            <v>Educación Media Superior</v>
          </cell>
        </row>
        <row r="56">
          <cell r="H56" t="str">
            <v>2.5.3</v>
          </cell>
          <cell r="I56" t="str">
            <v>Educación Superior</v>
          </cell>
        </row>
        <row r="57">
          <cell r="H57" t="str">
            <v>2.5.4</v>
          </cell>
          <cell r="I57" t="str">
            <v>Posgrado</v>
          </cell>
        </row>
        <row r="58">
          <cell r="H58" t="str">
            <v>2.5.5</v>
          </cell>
          <cell r="I58" t="str">
            <v>Educación para Adultos</v>
          </cell>
        </row>
        <row r="59">
          <cell r="H59" t="str">
            <v>2.5.6</v>
          </cell>
          <cell r="I59" t="str">
            <v>Otros Servicios Educativos y Actividades Inherentes</v>
          </cell>
        </row>
        <row r="60">
          <cell r="H60" t="str">
            <v>2.6.1</v>
          </cell>
          <cell r="I60" t="str">
            <v>Enfermedad e Incapacidad</v>
          </cell>
        </row>
        <row r="61">
          <cell r="H61" t="str">
            <v>2.6.2</v>
          </cell>
          <cell r="I61" t="str">
            <v>Edad Avanzada</v>
          </cell>
        </row>
        <row r="62">
          <cell r="H62" t="str">
            <v>2.6.3</v>
          </cell>
          <cell r="I62" t="str">
            <v>Familia e Hijos</v>
          </cell>
        </row>
        <row r="63">
          <cell r="H63" t="str">
            <v>2.6.4</v>
          </cell>
          <cell r="I63" t="str">
            <v>Desempleo</v>
          </cell>
        </row>
        <row r="64">
          <cell r="H64" t="str">
            <v>2.6.5</v>
          </cell>
          <cell r="I64" t="str">
            <v>Alimentación y Nutrición</v>
          </cell>
        </row>
        <row r="65">
          <cell r="H65" t="str">
            <v>2.6.6</v>
          </cell>
          <cell r="I65" t="str">
            <v>Apoyo Social para la Vivienda</v>
          </cell>
        </row>
        <row r="66">
          <cell r="H66" t="str">
            <v>2.6.7</v>
          </cell>
          <cell r="I66" t="str">
            <v>Indígenas</v>
          </cell>
        </row>
        <row r="67">
          <cell r="H67" t="str">
            <v>2.6.8</v>
          </cell>
          <cell r="I67" t="str">
            <v>Otros Grupos Vulnerables</v>
          </cell>
        </row>
        <row r="68">
          <cell r="H68" t="str">
            <v>2.6.9</v>
          </cell>
          <cell r="I68" t="str">
            <v>Otros de Seguridad Social y Asistencia Social</v>
          </cell>
        </row>
        <row r="69">
          <cell r="H69" t="str">
            <v>2.7.1</v>
          </cell>
          <cell r="I69" t="str">
            <v>Otros Asuntos Sociales</v>
          </cell>
        </row>
        <row r="70">
          <cell r="H70" t="str">
            <v>3.1.1</v>
          </cell>
          <cell r="I70" t="str">
            <v>Asuntos Económicos y Comerciales en General</v>
          </cell>
        </row>
        <row r="71">
          <cell r="H71" t="str">
            <v>3.1.2</v>
          </cell>
          <cell r="I71" t="str">
            <v>Asuntos Laborales Generales</v>
          </cell>
        </row>
        <row r="72">
          <cell r="H72" t="str">
            <v>3.2.1</v>
          </cell>
          <cell r="I72" t="str">
            <v>Agropecuaria</v>
          </cell>
        </row>
        <row r="73">
          <cell r="H73" t="str">
            <v>3.2.2</v>
          </cell>
          <cell r="I73" t="str">
            <v>Silvicultura</v>
          </cell>
        </row>
        <row r="74">
          <cell r="H74" t="str">
            <v>3.2.3</v>
          </cell>
          <cell r="I74" t="str">
            <v>Acuacultura, Pesca y Caza</v>
          </cell>
        </row>
        <row r="75">
          <cell r="H75" t="str">
            <v>3.2.4</v>
          </cell>
          <cell r="I75" t="str">
            <v>Agroindustrial</v>
          </cell>
        </row>
        <row r="76">
          <cell r="H76" t="str">
            <v>3.2.5</v>
          </cell>
          <cell r="I76" t="str">
            <v>Hidroagrícola</v>
          </cell>
        </row>
        <row r="77">
          <cell r="H77" t="str">
            <v>3.2.6</v>
          </cell>
          <cell r="I77" t="str">
            <v>Apoyo Financiero a la Banca y Seguro Agropecuario</v>
          </cell>
        </row>
        <row r="78">
          <cell r="H78" t="str">
            <v>3.3.1</v>
          </cell>
          <cell r="I78" t="str">
            <v>Carbón y Otros Combustibles Minerales Sólidos</v>
          </cell>
        </row>
        <row r="79">
          <cell r="H79" t="str">
            <v>3.3.2</v>
          </cell>
          <cell r="I79" t="str">
            <v>Petróleo y Gas Natural (Hidrocarburos)</v>
          </cell>
        </row>
        <row r="80">
          <cell r="H80" t="str">
            <v>3.3.3</v>
          </cell>
          <cell r="I80" t="str">
            <v>Combustibles Nucleares</v>
          </cell>
        </row>
        <row r="81">
          <cell r="H81" t="str">
            <v>3.3.4</v>
          </cell>
          <cell r="I81" t="str">
            <v>Otros Combustibles</v>
          </cell>
        </row>
        <row r="82">
          <cell r="H82" t="str">
            <v>3.3.5</v>
          </cell>
          <cell r="I82" t="str">
            <v>Electricidad</v>
          </cell>
        </row>
        <row r="83">
          <cell r="H83" t="str">
            <v>3.3.6</v>
          </cell>
          <cell r="I83" t="str">
            <v>Energía no Eléctrica</v>
          </cell>
        </row>
        <row r="84">
          <cell r="H84" t="str">
            <v>3.4.1</v>
          </cell>
          <cell r="I84" t="str">
            <v>Extracción de Recursos Minerales excepto los Combustibles Minerales</v>
          </cell>
        </row>
        <row r="85">
          <cell r="H85" t="str">
            <v>3.4.2</v>
          </cell>
          <cell r="I85" t="str">
            <v>Manufacturas</v>
          </cell>
        </row>
        <row r="86">
          <cell r="H86" t="str">
            <v>3.4.3</v>
          </cell>
          <cell r="I86" t="str">
            <v>Construcción</v>
          </cell>
        </row>
        <row r="87">
          <cell r="H87" t="str">
            <v>3.5.1</v>
          </cell>
          <cell r="I87" t="str">
            <v>Transporte por Carretera</v>
          </cell>
        </row>
        <row r="88">
          <cell r="H88" t="str">
            <v>3.5.2</v>
          </cell>
          <cell r="I88" t="str">
            <v>Transporte por Agua y Puertos</v>
          </cell>
        </row>
        <row r="89">
          <cell r="H89" t="str">
            <v>3.5.3</v>
          </cell>
          <cell r="I89" t="str">
            <v>Transporte por Ferrocarril</v>
          </cell>
        </row>
        <row r="90">
          <cell r="H90" t="str">
            <v>3.5.4</v>
          </cell>
          <cell r="I90" t="str">
            <v>Transporte Aéreo</v>
          </cell>
        </row>
        <row r="91">
          <cell r="H91" t="str">
            <v>3.5.5</v>
          </cell>
          <cell r="I91" t="str">
            <v>Transporte por Oleoductos y Gasoductos y Otros Sistemas de Transporte</v>
          </cell>
        </row>
        <row r="92">
          <cell r="H92" t="str">
            <v>3.5.6</v>
          </cell>
          <cell r="I92" t="str">
            <v>Otros Relacionados con Transporte</v>
          </cell>
        </row>
        <row r="93">
          <cell r="H93" t="str">
            <v>3.6.1</v>
          </cell>
          <cell r="I93" t="str">
            <v>Comunicaciones</v>
          </cell>
        </row>
        <row r="94">
          <cell r="H94" t="str">
            <v>3.7.1</v>
          </cell>
          <cell r="I94" t="str">
            <v>Turismo</v>
          </cell>
        </row>
        <row r="95">
          <cell r="H95" t="str">
            <v>3.7.2</v>
          </cell>
          <cell r="I95" t="str">
            <v>Hoteles y Restaurantes</v>
          </cell>
        </row>
        <row r="96">
          <cell r="H96" t="str">
            <v>3.8.1</v>
          </cell>
          <cell r="I96" t="str">
            <v>Investigación Científica</v>
          </cell>
        </row>
        <row r="97">
          <cell r="H97" t="str">
            <v>3.8.2</v>
          </cell>
          <cell r="I97" t="str">
            <v>Desarrollo Tecnológico</v>
          </cell>
        </row>
        <row r="98">
          <cell r="H98" t="str">
            <v>3.8.3</v>
          </cell>
          <cell r="I98" t="str">
            <v>Servicios Científicos y Tecnológicos</v>
          </cell>
        </row>
        <row r="99">
          <cell r="H99" t="str">
            <v>3.8.4</v>
          </cell>
          <cell r="I99" t="str">
            <v>Innovación</v>
          </cell>
        </row>
        <row r="100">
          <cell r="H100" t="str">
            <v>3.9.1</v>
          </cell>
          <cell r="I100" t="str">
            <v>Comercio, Distribución, Almacenamiento y Depósito</v>
          </cell>
        </row>
        <row r="101">
          <cell r="H101" t="str">
            <v>3.9.2</v>
          </cell>
          <cell r="I101" t="str">
            <v>Otras Industrias</v>
          </cell>
        </row>
        <row r="102">
          <cell r="H102" t="str">
            <v>3.9.3</v>
          </cell>
          <cell r="I102" t="str">
            <v>Otros Asuntos Económicos</v>
          </cell>
        </row>
        <row r="103">
          <cell r="H103" t="str">
            <v>4.1.1</v>
          </cell>
          <cell r="I103" t="str">
            <v>Deuda Pública Interna</v>
          </cell>
        </row>
        <row r="104">
          <cell r="H104" t="str">
            <v>4.1.2</v>
          </cell>
          <cell r="I104" t="str">
            <v>Deuda Pública Externa</v>
          </cell>
        </row>
        <row r="105">
          <cell r="H105" t="str">
            <v>4.2.1</v>
          </cell>
          <cell r="I105" t="str">
            <v>Transferencias entre Diferentes Niveles y Ordenes de Gobierno</v>
          </cell>
        </row>
        <row r="106">
          <cell r="H106" t="str">
            <v>4.2.2</v>
          </cell>
          <cell r="I106" t="str">
            <v>Participaciones entre Diferentes Niveles y Ordenes de Gobierno</v>
          </cell>
        </row>
        <row r="107">
          <cell r="H107" t="str">
            <v>4.2.3</v>
          </cell>
          <cell r="I107" t="str">
            <v>Aportaciones entre Diferentes Niveles y Ordenes de Gobierno</v>
          </cell>
        </row>
        <row r="108">
          <cell r="H108" t="str">
            <v>4.3.1</v>
          </cell>
          <cell r="I108" t="str">
            <v>Saneamiento del Sistema Financiero</v>
          </cell>
        </row>
        <row r="109">
          <cell r="H109" t="str">
            <v>4.3.2</v>
          </cell>
          <cell r="I109" t="str">
            <v>Apoyos IPAB</v>
          </cell>
        </row>
        <row r="110">
          <cell r="H110" t="str">
            <v>4.3.3</v>
          </cell>
          <cell r="I110" t="str">
            <v>Banca de Desarrollo</v>
          </cell>
        </row>
        <row r="111">
          <cell r="H111" t="str">
            <v>4.3.4</v>
          </cell>
          <cell r="I111" t="str">
            <v>Apoyo a los programas de reestructura en unidades de inversión (UDIS)</v>
          </cell>
        </row>
        <row r="112">
          <cell r="H112" t="str">
            <v>4.4.1</v>
          </cell>
          <cell r="I112" t="str">
            <v>Adeudos de Ejercicios Fiscales Anteriores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IMUG"/>
      <sheetName val="poa 2013"/>
      <sheetName val="POA 2014 (Ejemplo)"/>
      <sheetName val="Clasif por Fuente de Financ"/>
      <sheetName val="Clasif Programatico"/>
      <sheetName val="CFG"/>
      <sheetName val="CA 2012"/>
      <sheetName val="COG"/>
      <sheetName val="UR (Definir)"/>
      <sheetName val="CFG 2012 (imprimir)"/>
      <sheetName val="COG (imprimir)"/>
      <sheetName val="Resumen"/>
      <sheetName val="Hoja1"/>
      <sheetName val="Hoja2"/>
    </sheetNames>
    <sheetDataSet>
      <sheetData sheetId="0"/>
      <sheetData sheetId="1"/>
      <sheetData sheetId="2">
        <row r="1">
          <cell r="B1" t="str">
            <v>Finalidad</v>
          </cell>
          <cell r="K1" t="str">
            <v>ca</v>
          </cell>
          <cell r="L1" t="str">
            <v>Denominación</v>
          </cell>
        </row>
        <row r="2">
          <cell r="K2" t="str">
            <v>3.0.0.0.0</v>
          </cell>
          <cell r="L2" t="str">
            <v>SECTOR PUBLICO MUNICIPAL</v>
          </cell>
        </row>
        <row r="3">
          <cell r="K3" t="str">
            <v>3.1.0.0.0</v>
          </cell>
          <cell r="L3" t="str">
            <v>SECTOR PUBLICO NO FINANCIERO</v>
          </cell>
        </row>
        <row r="4">
          <cell r="K4" t="str">
            <v>3.1.1.0.0</v>
          </cell>
          <cell r="L4" t="str">
            <v>GOBIERNO GENERAL MUNICIPAL</v>
          </cell>
        </row>
        <row r="5">
          <cell r="K5" t="str">
            <v>3.1.1.1.0</v>
          </cell>
          <cell r="L5" t="str">
            <v>Gobierno Municipal</v>
          </cell>
        </row>
        <row r="6">
          <cell r="K6" t="str">
            <v>3.1.1.1.1</v>
          </cell>
          <cell r="L6" t="str">
            <v>Organo Ejecutivo Municipal (Ayuntamiento)</v>
          </cell>
        </row>
        <row r="7">
          <cell r="K7" t="str">
            <v>3.1.1.2.0</v>
          </cell>
          <cell r="L7" t="str">
            <v>Entidades Paraestatales y Fideicomisos No Empresariales y No Financieros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41"/>
  <sheetViews>
    <sheetView topLeftCell="A115" zoomScale="70" zoomScaleNormal="70" workbookViewId="0">
      <selection activeCell="A115" sqref="A115:S1148"/>
    </sheetView>
  </sheetViews>
  <sheetFormatPr baseColWidth="10" defaultColWidth="12.140625" defaultRowHeight="12.75" x14ac:dyDescent="0.2"/>
  <cols>
    <col min="1" max="1" width="13.5703125" style="9" customWidth="1"/>
    <col min="2" max="2" width="10.5703125" style="9" customWidth="1"/>
    <col min="3" max="4" width="7.7109375" style="9" customWidth="1"/>
    <col min="5" max="5" width="11.28515625" style="9" customWidth="1"/>
    <col min="6" max="6" width="8.28515625" style="9" customWidth="1"/>
    <col min="7" max="7" width="17.140625" style="9" customWidth="1"/>
    <col min="8" max="8" width="16.5703125" style="9" customWidth="1"/>
    <col min="9" max="10" width="16.42578125" style="9" customWidth="1"/>
    <col min="11" max="11" width="17.140625" style="9" customWidth="1"/>
    <col min="12" max="12" width="17.7109375" style="9" customWidth="1"/>
    <col min="13" max="16" width="17" style="9" customWidth="1"/>
    <col min="17" max="17" width="17.140625" style="9" customWidth="1"/>
    <col min="18" max="18" width="16.7109375" style="9" bestFit="1" customWidth="1"/>
    <col min="19" max="19" width="19.42578125" style="9" customWidth="1"/>
    <col min="20" max="20" width="13.140625" style="9" bestFit="1" customWidth="1"/>
    <col min="21" max="21" width="12.140625" style="9"/>
    <col min="22" max="22" width="17" style="9" customWidth="1"/>
    <col min="23" max="16384" width="12.140625" style="9"/>
  </cols>
  <sheetData>
    <row r="1" spans="1:21" ht="15.75" hidden="1" customHeight="1" x14ac:dyDescent="0.25">
      <c r="A1" s="1"/>
      <c r="B1" s="2" t="s">
        <v>0</v>
      </c>
      <c r="C1" s="3" t="s">
        <v>1</v>
      </c>
      <c r="D1" s="4"/>
      <c r="E1" s="2" t="s">
        <v>2</v>
      </c>
      <c r="F1" s="3" t="s">
        <v>1</v>
      </c>
      <c r="G1" s="4"/>
      <c r="H1" s="2" t="s">
        <v>3</v>
      </c>
      <c r="I1" s="3" t="s">
        <v>1</v>
      </c>
      <c r="J1" s="5"/>
      <c r="K1" s="6" t="s">
        <v>4</v>
      </c>
      <c r="L1" s="7" t="s">
        <v>1</v>
      </c>
      <c r="M1" s="8"/>
      <c r="N1" s="6"/>
      <c r="O1" s="6"/>
      <c r="P1" s="6"/>
      <c r="Q1" s="6"/>
      <c r="R1" s="6"/>
      <c r="S1" s="6"/>
      <c r="T1" s="6"/>
      <c r="U1" s="6"/>
    </row>
    <row r="2" spans="1:21" ht="15.75" hidden="1" customHeight="1" x14ac:dyDescent="0.25">
      <c r="A2" s="1"/>
      <c r="B2" s="10">
        <v>1</v>
      </c>
      <c r="C2" s="11" t="s">
        <v>5</v>
      </c>
      <c r="D2" s="4"/>
      <c r="E2" s="12">
        <v>1.1000000000000001</v>
      </c>
      <c r="F2" s="13" t="s">
        <v>6</v>
      </c>
      <c r="G2" s="4"/>
      <c r="H2" s="14" t="s">
        <v>7</v>
      </c>
      <c r="I2" s="15" t="s">
        <v>8</v>
      </c>
      <c r="J2" s="4"/>
      <c r="K2" s="16" t="s">
        <v>9</v>
      </c>
      <c r="L2" s="17" t="s">
        <v>10</v>
      </c>
      <c r="M2" s="18"/>
      <c r="N2" s="18"/>
      <c r="O2" s="18"/>
      <c r="P2" s="18"/>
      <c r="Q2" s="18"/>
      <c r="R2" s="18"/>
      <c r="S2" s="18"/>
      <c r="T2" s="18"/>
      <c r="U2" s="19"/>
    </row>
    <row r="3" spans="1:21" ht="15.75" hidden="1" customHeight="1" x14ac:dyDescent="0.25">
      <c r="A3" s="1"/>
      <c r="B3" s="10">
        <v>2</v>
      </c>
      <c r="C3" s="11" t="s">
        <v>11</v>
      </c>
      <c r="D3" s="4"/>
      <c r="E3" s="12">
        <v>1.2</v>
      </c>
      <c r="F3" s="13" t="s">
        <v>12</v>
      </c>
      <c r="G3" s="4"/>
      <c r="H3" s="14" t="s">
        <v>13</v>
      </c>
      <c r="I3" s="15" t="s">
        <v>14</v>
      </c>
      <c r="J3" s="4"/>
      <c r="K3" s="16" t="s">
        <v>15</v>
      </c>
      <c r="L3" s="17" t="s">
        <v>16</v>
      </c>
      <c r="M3" s="18"/>
      <c r="N3" s="18"/>
      <c r="O3" s="18"/>
      <c r="P3" s="18"/>
      <c r="Q3" s="18"/>
      <c r="R3" s="18"/>
      <c r="S3" s="18"/>
      <c r="T3" s="18"/>
      <c r="U3" s="19"/>
    </row>
    <row r="4" spans="1:21" ht="15.75" hidden="1" customHeight="1" x14ac:dyDescent="0.25">
      <c r="A4" s="1"/>
      <c r="B4" s="10">
        <v>3</v>
      </c>
      <c r="C4" s="11" t="s">
        <v>17</v>
      </c>
      <c r="D4" s="4"/>
      <c r="E4" s="12">
        <v>1.3</v>
      </c>
      <c r="F4" s="13" t="s">
        <v>18</v>
      </c>
      <c r="G4" s="4"/>
      <c r="H4" s="14" t="s">
        <v>19</v>
      </c>
      <c r="I4" s="15" t="s">
        <v>20</v>
      </c>
      <c r="J4" s="4"/>
      <c r="K4" s="16" t="s">
        <v>21</v>
      </c>
      <c r="L4" s="17" t="s">
        <v>22</v>
      </c>
      <c r="M4" s="18"/>
      <c r="N4" s="18"/>
      <c r="O4" s="18"/>
      <c r="P4" s="18"/>
      <c r="Q4" s="18"/>
      <c r="R4" s="18"/>
      <c r="S4" s="18"/>
      <c r="T4" s="18"/>
      <c r="U4" s="19"/>
    </row>
    <row r="5" spans="1:21" ht="15.75" hidden="1" customHeight="1" x14ac:dyDescent="0.25">
      <c r="A5" s="1"/>
      <c r="B5" s="20">
        <v>4</v>
      </c>
      <c r="C5" s="21" t="s">
        <v>23</v>
      </c>
      <c r="D5" s="4"/>
      <c r="E5" s="12">
        <v>1.4</v>
      </c>
      <c r="F5" s="13" t="s">
        <v>24</v>
      </c>
      <c r="G5" s="4"/>
      <c r="H5" s="14" t="s">
        <v>25</v>
      </c>
      <c r="I5" s="15" t="s">
        <v>26</v>
      </c>
      <c r="J5" s="4"/>
      <c r="K5" s="16" t="s">
        <v>27</v>
      </c>
      <c r="L5" s="17" t="s">
        <v>28</v>
      </c>
      <c r="M5" s="18"/>
      <c r="N5" s="18"/>
      <c r="O5" s="18"/>
      <c r="P5" s="18"/>
      <c r="Q5" s="18"/>
      <c r="R5" s="18"/>
      <c r="S5" s="18"/>
      <c r="T5" s="18"/>
      <c r="U5" s="19"/>
    </row>
    <row r="6" spans="1:21" ht="15.75" hidden="1" customHeight="1" x14ac:dyDescent="0.25">
      <c r="A6" s="22"/>
      <c r="B6" s="23"/>
      <c r="C6" s="23"/>
      <c r="D6" s="1"/>
      <c r="E6" s="12">
        <v>1.5</v>
      </c>
      <c r="F6" s="13" t="s">
        <v>29</v>
      </c>
      <c r="G6" s="4"/>
      <c r="H6" s="14" t="s">
        <v>30</v>
      </c>
      <c r="I6" s="15" t="s">
        <v>31</v>
      </c>
      <c r="J6" s="4"/>
      <c r="K6" s="16" t="s">
        <v>32</v>
      </c>
      <c r="L6" s="17" t="s">
        <v>33</v>
      </c>
      <c r="M6" s="18"/>
      <c r="N6" s="18"/>
      <c r="O6" s="18"/>
      <c r="P6" s="18"/>
      <c r="Q6" s="18"/>
      <c r="R6" s="18"/>
      <c r="S6" s="18"/>
      <c r="T6" s="18"/>
      <c r="U6" s="19"/>
    </row>
    <row r="7" spans="1:21" ht="15.75" hidden="1" customHeight="1" x14ac:dyDescent="0.25">
      <c r="A7" s="22"/>
      <c r="B7" s="22"/>
      <c r="C7" s="22"/>
      <c r="D7" s="1"/>
      <c r="E7" s="12">
        <v>1.6</v>
      </c>
      <c r="F7" s="13" t="s">
        <v>34</v>
      </c>
      <c r="G7" s="4"/>
      <c r="H7" s="14" t="s">
        <v>35</v>
      </c>
      <c r="I7" s="15" t="s">
        <v>36</v>
      </c>
      <c r="J7" s="4"/>
      <c r="K7" s="16" t="s">
        <v>37</v>
      </c>
      <c r="L7" s="17" t="s">
        <v>38</v>
      </c>
      <c r="M7" s="18"/>
      <c r="N7" s="18"/>
      <c r="O7" s="18"/>
      <c r="P7" s="18"/>
      <c r="Q7" s="18"/>
      <c r="R7" s="18"/>
      <c r="S7" s="18"/>
      <c r="T7" s="18"/>
      <c r="U7" s="19"/>
    </row>
    <row r="8" spans="1:21" ht="24.75" hidden="1" customHeight="1" x14ac:dyDescent="0.25">
      <c r="A8" s="22"/>
      <c r="B8" s="22"/>
      <c r="C8" s="22"/>
      <c r="D8" s="1"/>
      <c r="E8" s="12">
        <v>1.7</v>
      </c>
      <c r="F8" s="13" t="s">
        <v>39</v>
      </c>
      <c r="G8" s="4"/>
      <c r="H8" s="14" t="s">
        <v>40</v>
      </c>
      <c r="I8" s="15" t="s">
        <v>41</v>
      </c>
      <c r="J8" s="4"/>
      <c r="K8" s="16" t="s">
        <v>27</v>
      </c>
      <c r="L8" s="17" t="s">
        <v>28</v>
      </c>
      <c r="M8" s="18"/>
      <c r="N8" s="18"/>
      <c r="O8" s="18"/>
      <c r="P8" s="18"/>
      <c r="Q8" s="18"/>
      <c r="R8" s="18"/>
      <c r="S8" s="18"/>
      <c r="T8" s="18"/>
      <c r="U8" s="19"/>
    </row>
    <row r="9" spans="1:21" ht="15.75" hidden="1" thickBot="1" x14ac:dyDescent="0.3">
      <c r="A9" s="22"/>
      <c r="B9" s="22"/>
      <c r="C9" s="22"/>
      <c r="D9" s="1"/>
      <c r="E9" s="12">
        <v>1.8</v>
      </c>
      <c r="F9" s="13" t="s">
        <v>42</v>
      </c>
      <c r="G9" s="4"/>
      <c r="H9" s="14" t="s">
        <v>43</v>
      </c>
      <c r="I9" s="15" t="s">
        <v>44</v>
      </c>
      <c r="J9" s="5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15.75" hidden="1" thickBot="1" x14ac:dyDescent="0.3">
      <c r="A10" s="22"/>
      <c r="B10" s="22"/>
      <c r="C10" s="22"/>
      <c r="D10" s="1"/>
      <c r="E10" s="12">
        <v>2.1</v>
      </c>
      <c r="F10" s="13" t="s">
        <v>45</v>
      </c>
      <c r="G10" s="4"/>
      <c r="H10" s="14" t="s">
        <v>46</v>
      </c>
      <c r="I10" s="15" t="s">
        <v>47</v>
      </c>
      <c r="J10" s="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15.75" hidden="1" thickBot="1" x14ac:dyDescent="0.3">
      <c r="A11" s="22"/>
      <c r="B11" s="22"/>
      <c r="C11" s="22"/>
      <c r="D11" s="1"/>
      <c r="E11" s="12">
        <v>2.2000000000000002</v>
      </c>
      <c r="F11" s="13" t="s">
        <v>48</v>
      </c>
      <c r="G11" s="4"/>
      <c r="H11" s="14" t="s">
        <v>49</v>
      </c>
      <c r="I11" s="15" t="s">
        <v>50</v>
      </c>
      <c r="J11" s="5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5.75" hidden="1" thickBot="1" x14ac:dyDescent="0.3">
      <c r="A12" s="22"/>
      <c r="B12" s="22"/>
      <c r="C12" s="22"/>
      <c r="D12" s="1"/>
      <c r="E12" s="12">
        <v>2.2999999999999998</v>
      </c>
      <c r="F12" s="13" t="s">
        <v>51</v>
      </c>
      <c r="G12" s="4"/>
      <c r="H12" s="14" t="s">
        <v>52</v>
      </c>
      <c r="I12" s="15" t="s">
        <v>53</v>
      </c>
      <c r="J12" s="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15.75" hidden="1" thickBot="1" x14ac:dyDescent="0.3">
      <c r="A13" s="22"/>
      <c r="B13" s="22"/>
      <c r="C13" s="22"/>
      <c r="D13" s="1"/>
      <c r="E13" s="12">
        <v>2.4</v>
      </c>
      <c r="F13" s="13" t="s">
        <v>54</v>
      </c>
      <c r="G13" s="4"/>
      <c r="H13" s="14" t="s">
        <v>55</v>
      </c>
      <c r="I13" s="15" t="s">
        <v>56</v>
      </c>
      <c r="J13" s="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15.75" hidden="1" thickBot="1" x14ac:dyDescent="0.3">
      <c r="A14" s="22"/>
      <c r="B14" s="22"/>
      <c r="C14" s="22"/>
      <c r="D14" s="1"/>
      <c r="E14" s="12">
        <v>2.5</v>
      </c>
      <c r="F14" s="13" t="s">
        <v>57</v>
      </c>
      <c r="G14" s="4"/>
      <c r="H14" s="14" t="s">
        <v>58</v>
      </c>
      <c r="I14" s="15" t="s">
        <v>59</v>
      </c>
      <c r="J14" s="5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ht="15.75" hidden="1" thickBot="1" x14ac:dyDescent="0.3">
      <c r="A15" s="22"/>
      <c r="B15" s="22"/>
      <c r="C15" s="22"/>
      <c r="D15" s="1"/>
      <c r="E15" s="12">
        <v>2.6</v>
      </c>
      <c r="F15" s="13" t="s">
        <v>60</v>
      </c>
      <c r="G15" s="4"/>
      <c r="H15" s="14" t="s">
        <v>61</v>
      </c>
      <c r="I15" s="15" t="s">
        <v>62</v>
      </c>
      <c r="J15" s="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5.75" hidden="1" thickBot="1" x14ac:dyDescent="0.3">
      <c r="A16" s="22"/>
      <c r="B16" s="22"/>
      <c r="C16" s="22"/>
      <c r="D16" s="1"/>
      <c r="E16" s="12">
        <v>2.7</v>
      </c>
      <c r="F16" s="13" t="s">
        <v>63</v>
      </c>
      <c r="G16" s="4"/>
      <c r="H16" s="14" t="s">
        <v>64</v>
      </c>
      <c r="I16" s="15" t="s">
        <v>65</v>
      </c>
      <c r="J16" s="5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15.75" hidden="1" thickBot="1" x14ac:dyDescent="0.3">
      <c r="A17" s="22"/>
      <c r="B17" s="22"/>
      <c r="C17" s="22"/>
      <c r="D17" s="1"/>
      <c r="E17" s="12">
        <v>3.1</v>
      </c>
      <c r="F17" s="13" t="s">
        <v>66</v>
      </c>
      <c r="G17" s="4"/>
      <c r="H17" s="14" t="s">
        <v>67</v>
      </c>
      <c r="I17" s="15" t="s">
        <v>68</v>
      </c>
      <c r="J17" s="5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.75" hidden="1" thickBot="1" x14ac:dyDescent="0.3">
      <c r="A18" s="22"/>
      <c r="B18" s="22"/>
      <c r="C18" s="22"/>
      <c r="D18" s="1"/>
      <c r="E18" s="12">
        <v>3.2</v>
      </c>
      <c r="F18" s="13" t="s">
        <v>69</v>
      </c>
      <c r="G18" s="4"/>
      <c r="H18" s="14" t="s">
        <v>70</v>
      </c>
      <c r="I18" s="15" t="s">
        <v>71</v>
      </c>
      <c r="J18" s="5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1:21" ht="15.75" hidden="1" thickBot="1" x14ac:dyDescent="0.3">
      <c r="A19" s="22"/>
      <c r="B19" s="22"/>
      <c r="C19" s="22"/>
      <c r="D19" s="1"/>
      <c r="E19" s="12">
        <v>3.3</v>
      </c>
      <c r="F19" s="13" t="s">
        <v>72</v>
      </c>
      <c r="G19" s="4"/>
      <c r="H19" s="14" t="s">
        <v>73</v>
      </c>
      <c r="I19" s="15" t="s">
        <v>74</v>
      </c>
      <c r="J19" s="5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5.75" hidden="1" thickBot="1" x14ac:dyDescent="0.3">
      <c r="A20" s="22"/>
      <c r="B20" s="22"/>
      <c r="C20" s="22"/>
      <c r="D20" s="1"/>
      <c r="E20" s="12">
        <v>3.4</v>
      </c>
      <c r="F20" s="13" t="s">
        <v>75</v>
      </c>
      <c r="G20" s="4"/>
      <c r="H20" s="14" t="s">
        <v>76</v>
      </c>
      <c r="I20" s="15" t="s">
        <v>77</v>
      </c>
      <c r="J20" s="5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.75" hidden="1" thickBot="1" x14ac:dyDescent="0.3">
      <c r="A21" s="22"/>
      <c r="B21" s="22"/>
      <c r="C21" s="22"/>
      <c r="D21" s="1"/>
      <c r="E21" s="12">
        <v>3.5</v>
      </c>
      <c r="F21" s="13" t="s">
        <v>78</v>
      </c>
      <c r="G21" s="4"/>
      <c r="H21" s="14" t="s">
        <v>79</v>
      </c>
      <c r="I21" s="15" t="s">
        <v>80</v>
      </c>
      <c r="J21" s="5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5.75" hidden="1" thickBot="1" x14ac:dyDescent="0.3">
      <c r="A22" s="22"/>
      <c r="B22" s="22"/>
      <c r="C22" s="22"/>
      <c r="D22" s="1"/>
      <c r="E22" s="12">
        <v>3.6</v>
      </c>
      <c r="F22" s="13" t="s">
        <v>81</v>
      </c>
      <c r="G22" s="4"/>
      <c r="H22" s="14" t="s">
        <v>82</v>
      </c>
      <c r="I22" s="15" t="s">
        <v>83</v>
      </c>
      <c r="J22" s="5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15.75" hidden="1" thickBot="1" x14ac:dyDescent="0.3">
      <c r="A23" s="22"/>
      <c r="B23" s="22"/>
      <c r="C23" s="22"/>
      <c r="D23" s="1"/>
      <c r="E23" s="12">
        <v>3.7</v>
      </c>
      <c r="F23" s="13" t="s">
        <v>84</v>
      </c>
      <c r="G23" s="4"/>
      <c r="H23" s="14" t="s">
        <v>85</v>
      </c>
      <c r="I23" s="15" t="s">
        <v>86</v>
      </c>
      <c r="J23" s="5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5.75" hidden="1" thickBot="1" x14ac:dyDescent="0.3">
      <c r="A24" s="22"/>
      <c r="B24" s="22"/>
      <c r="C24" s="22"/>
      <c r="D24" s="1"/>
      <c r="E24" s="12">
        <v>3.8</v>
      </c>
      <c r="F24" s="13" t="s">
        <v>87</v>
      </c>
      <c r="G24" s="4"/>
      <c r="H24" s="14" t="s">
        <v>88</v>
      </c>
      <c r="I24" s="15" t="s">
        <v>89</v>
      </c>
      <c r="J24" s="5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5.75" hidden="1" thickBot="1" x14ac:dyDescent="0.3">
      <c r="A25" s="22"/>
      <c r="B25" s="22"/>
      <c r="C25" s="22"/>
      <c r="D25" s="1"/>
      <c r="E25" s="12">
        <v>3.9</v>
      </c>
      <c r="F25" s="13" t="s">
        <v>90</v>
      </c>
      <c r="G25" s="4"/>
      <c r="H25" s="14" t="s">
        <v>91</v>
      </c>
      <c r="I25" s="15" t="s">
        <v>92</v>
      </c>
      <c r="J25" s="5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5.75" hidden="1" thickBot="1" x14ac:dyDescent="0.3">
      <c r="A26" s="22"/>
      <c r="B26" s="22"/>
      <c r="C26" s="22"/>
      <c r="D26" s="1"/>
      <c r="E26" s="12">
        <v>4.0999999999999996</v>
      </c>
      <c r="F26" s="13" t="s">
        <v>93</v>
      </c>
      <c r="G26" s="4"/>
      <c r="H26" s="14" t="s">
        <v>94</v>
      </c>
      <c r="I26" s="15" t="s">
        <v>95</v>
      </c>
      <c r="J26" s="5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5.75" hidden="1" thickBot="1" x14ac:dyDescent="0.3">
      <c r="A27" s="22"/>
      <c r="B27" s="22"/>
      <c r="C27" s="22"/>
      <c r="D27" s="1"/>
      <c r="E27" s="12">
        <v>4.2</v>
      </c>
      <c r="F27" s="13" t="s">
        <v>96</v>
      </c>
      <c r="G27" s="4"/>
      <c r="H27" s="14" t="s">
        <v>97</v>
      </c>
      <c r="I27" s="15" t="s">
        <v>98</v>
      </c>
      <c r="J27" s="5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5.75" hidden="1" thickBot="1" x14ac:dyDescent="0.3">
      <c r="A28" s="22"/>
      <c r="B28" s="22"/>
      <c r="C28" s="22"/>
      <c r="D28" s="1"/>
      <c r="E28" s="12">
        <v>4.3</v>
      </c>
      <c r="F28" s="13" t="s">
        <v>99</v>
      </c>
      <c r="G28" s="4"/>
      <c r="H28" s="14" t="s">
        <v>100</v>
      </c>
      <c r="I28" s="15" t="s">
        <v>101</v>
      </c>
      <c r="J28" s="5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5.75" hidden="1" customHeight="1" x14ac:dyDescent="0.25">
      <c r="A29" s="22"/>
      <c r="B29" s="22"/>
      <c r="C29" s="22"/>
      <c r="D29" s="1"/>
      <c r="E29" s="24">
        <v>4.4000000000000004</v>
      </c>
      <c r="F29" s="25" t="s">
        <v>102</v>
      </c>
      <c r="G29" s="4"/>
      <c r="H29" s="14" t="s">
        <v>103</v>
      </c>
      <c r="I29" s="15" t="s">
        <v>104</v>
      </c>
      <c r="J29" s="5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.75" hidden="1" thickBot="1" x14ac:dyDescent="0.3">
      <c r="A30" s="22"/>
      <c r="B30" s="22"/>
      <c r="C30" s="22"/>
      <c r="D30" s="22"/>
      <c r="E30" s="23"/>
      <c r="F30" s="23"/>
      <c r="G30" s="1"/>
      <c r="H30" s="14" t="s">
        <v>105</v>
      </c>
      <c r="I30" s="15" t="s">
        <v>106</v>
      </c>
      <c r="J30" s="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5.75" hidden="1" thickBot="1" x14ac:dyDescent="0.3">
      <c r="A31" s="22"/>
      <c r="B31" s="22"/>
      <c r="C31" s="22"/>
      <c r="D31" s="22"/>
      <c r="E31" s="22"/>
      <c r="F31" s="22"/>
      <c r="G31" s="1"/>
      <c r="H31" s="14" t="s">
        <v>107</v>
      </c>
      <c r="I31" s="15" t="s">
        <v>65</v>
      </c>
      <c r="J31" s="5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.75" hidden="1" thickBot="1" x14ac:dyDescent="0.3">
      <c r="A32" s="22"/>
      <c r="B32" s="22"/>
      <c r="C32" s="22"/>
      <c r="D32" s="22"/>
      <c r="E32" s="22"/>
      <c r="F32" s="22"/>
      <c r="G32" s="1"/>
      <c r="H32" s="14" t="s">
        <v>108</v>
      </c>
      <c r="I32" s="15" t="s">
        <v>109</v>
      </c>
      <c r="J32" s="5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5.75" hidden="1" thickBot="1" x14ac:dyDescent="0.3">
      <c r="A33" s="22"/>
      <c r="B33" s="22"/>
      <c r="C33" s="22"/>
      <c r="D33" s="22"/>
      <c r="E33" s="22"/>
      <c r="F33" s="22"/>
      <c r="G33" s="1"/>
      <c r="H33" s="14" t="s">
        <v>110</v>
      </c>
      <c r="I33" s="15" t="s">
        <v>111</v>
      </c>
      <c r="J33" s="5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.75" hidden="1" thickBot="1" x14ac:dyDescent="0.3">
      <c r="A34" s="22"/>
      <c r="B34" s="22"/>
      <c r="C34" s="22"/>
      <c r="D34" s="22"/>
      <c r="E34" s="22"/>
      <c r="F34" s="22"/>
      <c r="G34" s="1"/>
      <c r="H34" s="14" t="s">
        <v>112</v>
      </c>
      <c r="I34" s="15" t="s">
        <v>113</v>
      </c>
      <c r="J34" s="5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ht="15.75" hidden="1" thickBot="1" x14ac:dyDescent="0.3">
      <c r="A35" s="22"/>
      <c r="B35" s="22"/>
      <c r="C35" s="22"/>
      <c r="D35" s="22"/>
      <c r="E35" s="22"/>
      <c r="F35" s="22"/>
      <c r="G35" s="1"/>
      <c r="H35" s="14" t="s">
        <v>114</v>
      </c>
      <c r="I35" s="15" t="s">
        <v>115</v>
      </c>
      <c r="J35" s="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5.75" hidden="1" thickBot="1" x14ac:dyDescent="0.3">
      <c r="A36" s="22"/>
      <c r="B36" s="22"/>
      <c r="C36" s="22"/>
      <c r="D36" s="22"/>
      <c r="E36" s="22"/>
      <c r="F36" s="22"/>
      <c r="G36" s="1"/>
      <c r="H36" s="14" t="s">
        <v>116</v>
      </c>
      <c r="I36" s="15" t="s">
        <v>117</v>
      </c>
      <c r="J36" s="5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15.75" hidden="1" thickBot="1" x14ac:dyDescent="0.3">
      <c r="A37" s="22"/>
      <c r="B37" s="22"/>
      <c r="C37" s="22"/>
      <c r="D37" s="22"/>
      <c r="E37" s="22"/>
      <c r="F37" s="22"/>
      <c r="G37" s="1"/>
      <c r="H37" s="14" t="s">
        <v>118</v>
      </c>
      <c r="I37" s="15" t="s">
        <v>119</v>
      </c>
      <c r="J37" s="5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5.75" hidden="1" thickBot="1" x14ac:dyDescent="0.3">
      <c r="A38" s="22"/>
      <c r="B38" s="22"/>
      <c r="C38" s="22"/>
      <c r="D38" s="22"/>
      <c r="E38" s="22"/>
      <c r="F38" s="22"/>
      <c r="G38" s="1"/>
      <c r="H38" s="14" t="s">
        <v>120</v>
      </c>
      <c r="I38" s="15" t="s">
        <v>121</v>
      </c>
      <c r="J38" s="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.75" hidden="1" thickBot="1" x14ac:dyDescent="0.3">
      <c r="A39" s="22"/>
      <c r="B39" s="22"/>
      <c r="C39" s="22"/>
      <c r="D39" s="22"/>
      <c r="E39" s="22"/>
      <c r="F39" s="22"/>
      <c r="G39" s="1"/>
      <c r="H39" s="14" t="s">
        <v>122</v>
      </c>
      <c r="I39" s="15" t="s">
        <v>123</v>
      </c>
      <c r="J39" s="5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75" hidden="1" thickBot="1" x14ac:dyDescent="0.3">
      <c r="A40" s="22"/>
      <c r="B40" s="22"/>
      <c r="C40" s="22"/>
      <c r="D40" s="22"/>
      <c r="E40" s="22"/>
      <c r="F40" s="22"/>
      <c r="G40" s="1"/>
      <c r="H40" s="14" t="s">
        <v>124</v>
      </c>
      <c r="I40" s="15" t="s">
        <v>125</v>
      </c>
      <c r="J40" s="5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5.75" hidden="1" thickBot="1" x14ac:dyDescent="0.3">
      <c r="A41" s="22"/>
      <c r="B41" s="22"/>
      <c r="C41" s="22"/>
      <c r="D41" s="22"/>
      <c r="E41" s="22"/>
      <c r="F41" s="22"/>
      <c r="G41" s="1"/>
      <c r="H41" s="14" t="s">
        <v>126</v>
      </c>
      <c r="I41" s="15" t="s">
        <v>127</v>
      </c>
      <c r="J41" s="5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15.75" hidden="1" thickBot="1" x14ac:dyDescent="0.3">
      <c r="A42" s="22"/>
      <c r="B42" s="22"/>
      <c r="C42" s="22"/>
      <c r="D42" s="22"/>
      <c r="E42" s="22"/>
      <c r="F42" s="22"/>
      <c r="G42" s="1"/>
      <c r="H42" s="14" t="s">
        <v>128</v>
      </c>
      <c r="I42" s="15" t="s">
        <v>129</v>
      </c>
      <c r="J42" s="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15.75" hidden="1" thickBot="1" x14ac:dyDescent="0.3">
      <c r="A43" s="22"/>
      <c r="B43" s="22"/>
      <c r="C43" s="22"/>
      <c r="D43" s="22"/>
      <c r="E43" s="22"/>
      <c r="F43" s="22"/>
      <c r="G43" s="1"/>
      <c r="H43" s="14" t="s">
        <v>130</v>
      </c>
      <c r="I43" s="15" t="s">
        <v>131</v>
      </c>
      <c r="J43" s="5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5.75" hidden="1" thickBot="1" x14ac:dyDescent="0.3">
      <c r="A44" s="22"/>
      <c r="B44" s="22"/>
      <c r="C44" s="22"/>
      <c r="D44" s="22"/>
      <c r="E44" s="22"/>
      <c r="F44" s="22"/>
      <c r="G44" s="1"/>
      <c r="H44" s="14" t="s">
        <v>132</v>
      </c>
      <c r="I44" s="15" t="s">
        <v>133</v>
      </c>
      <c r="J44" s="5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15.75" hidden="1" thickBot="1" x14ac:dyDescent="0.3">
      <c r="A45" s="22"/>
      <c r="B45" s="22"/>
      <c r="C45" s="22"/>
      <c r="D45" s="22"/>
      <c r="E45" s="22"/>
      <c r="F45" s="22"/>
      <c r="G45" s="1"/>
      <c r="H45" s="14" t="s">
        <v>134</v>
      </c>
      <c r="I45" s="15" t="s">
        <v>135</v>
      </c>
      <c r="J45" s="5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15.75" hidden="1" thickBot="1" x14ac:dyDescent="0.3">
      <c r="A46" s="22"/>
      <c r="B46" s="22"/>
      <c r="C46" s="22"/>
      <c r="D46" s="22"/>
      <c r="E46" s="22"/>
      <c r="F46" s="22"/>
      <c r="G46" s="1"/>
      <c r="H46" s="14" t="s">
        <v>136</v>
      </c>
      <c r="I46" s="15" t="s">
        <v>137</v>
      </c>
      <c r="J46" s="5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15.75" hidden="1" thickBot="1" x14ac:dyDescent="0.3">
      <c r="A47" s="22"/>
      <c r="B47" s="22"/>
      <c r="C47" s="22"/>
      <c r="D47" s="22"/>
      <c r="E47" s="22"/>
      <c r="F47" s="22"/>
      <c r="G47" s="1"/>
      <c r="H47" s="14" t="s">
        <v>138</v>
      </c>
      <c r="I47" s="15" t="s">
        <v>139</v>
      </c>
      <c r="J47" s="5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5.75" hidden="1" thickBot="1" x14ac:dyDescent="0.3">
      <c r="A48" s="22"/>
      <c r="B48" s="22"/>
      <c r="C48" s="22"/>
      <c r="D48" s="22"/>
      <c r="E48" s="22"/>
      <c r="F48" s="22"/>
      <c r="G48" s="1"/>
      <c r="H48" s="14" t="s">
        <v>140</v>
      </c>
      <c r="I48" s="15" t="s">
        <v>141</v>
      </c>
      <c r="J48" s="5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15.75" hidden="1" thickBot="1" x14ac:dyDescent="0.3">
      <c r="A49" s="22"/>
      <c r="B49" s="22"/>
      <c r="C49" s="22"/>
      <c r="D49" s="22"/>
      <c r="E49" s="22"/>
      <c r="F49" s="22"/>
      <c r="G49" s="1"/>
      <c r="H49" s="14" t="s">
        <v>142</v>
      </c>
      <c r="I49" s="15" t="s">
        <v>143</v>
      </c>
      <c r="J49" s="5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15.75" hidden="1" thickBot="1" x14ac:dyDescent="0.3">
      <c r="A50" s="22"/>
      <c r="B50" s="22"/>
      <c r="C50" s="22"/>
      <c r="D50" s="22"/>
      <c r="E50" s="22"/>
      <c r="F50" s="22"/>
      <c r="G50" s="1"/>
      <c r="H50" s="14" t="s">
        <v>144</v>
      </c>
      <c r="I50" s="15" t="s">
        <v>145</v>
      </c>
      <c r="J50" s="5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5.75" hidden="1" thickBot="1" x14ac:dyDescent="0.3">
      <c r="A51" s="22"/>
      <c r="B51" s="22"/>
      <c r="C51" s="22"/>
      <c r="D51" s="22"/>
      <c r="E51" s="22"/>
      <c r="F51" s="22"/>
      <c r="G51" s="1"/>
      <c r="H51" s="14" t="s">
        <v>146</v>
      </c>
      <c r="I51" s="15" t="s">
        <v>147</v>
      </c>
      <c r="J51" s="5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5.75" hidden="1" thickBot="1" x14ac:dyDescent="0.3">
      <c r="A52" s="22"/>
      <c r="B52" s="22"/>
      <c r="C52" s="22"/>
      <c r="D52" s="22"/>
      <c r="E52" s="22"/>
      <c r="F52" s="22"/>
      <c r="G52" s="1"/>
      <c r="H52" s="14" t="s">
        <v>148</v>
      </c>
      <c r="I52" s="15" t="s">
        <v>149</v>
      </c>
      <c r="J52" s="5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5.75" hidden="1" thickBot="1" x14ac:dyDescent="0.3">
      <c r="A53" s="22"/>
      <c r="B53" s="22"/>
      <c r="C53" s="22"/>
      <c r="D53" s="22"/>
      <c r="E53" s="22"/>
      <c r="F53" s="22"/>
      <c r="G53" s="1"/>
      <c r="H53" s="14" t="s">
        <v>150</v>
      </c>
      <c r="I53" s="15" t="s">
        <v>151</v>
      </c>
      <c r="J53" s="5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5.75" hidden="1" thickBot="1" x14ac:dyDescent="0.3">
      <c r="A54" s="22"/>
      <c r="B54" s="22"/>
      <c r="C54" s="22"/>
      <c r="D54" s="22"/>
      <c r="E54" s="22"/>
      <c r="F54" s="22"/>
      <c r="G54" s="1"/>
      <c r="H54" s="14" t="s">
        <v>152</v>
      </c>
      <c r="I54" s="15" t="s">
        <v>153</v>
      </c>
      <c r="J54" s="5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5.75" hidden="1" thickBot="1" x14ac:dyDescent="0.3">
      <c r="A55" s="22"/>
      <c r="B55" s="22"/>
      <c r="C55" s="22"/>
      <c r="D55" s="22"/>
      <c r="E55" s="22"/>
      <c r="F55" s="22"/>
      <c r="G55" s="1"/>
      <c r="H55" s="14" t="s">
        <v>154</v>
      </c>
      <c r="I55" s="15" t="s">
        <v>155</v>
      </c>
      <c r="J55" s="5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5.75" hidden="1" thickBot="1" x14ac:dyDescent="0.3">
      <c r="A56" s="22"/>
      <c r="B56" s="22"/>
      <c r="C56" s="22"/>
      <c r="D56" s="22"/>
      <c r="E56" s="22"/>
      <c r="F56" s="22"/>
      <c r="G56" s="1"/>
      <c r="H56" s="14" t="s">
        <v>156</v>
      </c>
      <c r="I56" s="15" t="s">
        <v>157</v>
      </c>
      <c r="J56" s="5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5.75" hidden="1" thickBot="1" x14ac:dyDescent="0.3">
      <c r="A57" s="22"/>
      <c r="B57" s="22"/>
      <c r="C57" s="22"/>
      <c r="D57" s="22"/>
      <c r="E57" s="22"/>
      <c r="F57" s="22"/>
      <c r="G57" s="1"/>
      <c r="H57" s="14" t="s">
        <v>158</v>
      </c>
      <c r="I57" s="15" t="s">
        <v>159</v>
      </c>
      <c r="J57" s="5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5.75" hidden="1" thickBot="1" x14ac:dyDescent="0.3">
      <c r="A58" s="22"/>
      <c r="B58" s="22"/>
      <c r="C58" s="22"/>
      <c r="D58" s="22"/>
      <c r="E58" s="22"/>
      <c r="F58" s="22"/>
      <c r="G58" s="1"/>
      <c r="H58" s="14" t="s">
        <v>160</v>
      </c>
      <c r="I58" s="15" t="s">
        <v>161</v>
      </c>
      <c r="J58" s="5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5.75" hidden="1" thickBot="1" x14ac:dyDescent="0.3">
      <c r="A59" s="22"/>
      <c r="B59" s="22"/>
      <c r="C59" s="22"/>
      <c r="D59" s="22"/>
      <c r="E59" s="22"/>
      <c r="F59" s="22"/>
      <c r="G59" s="1"/>
      <c r="H59" s="14" t="s">
        <v>162</v>
      </c>
      <c r="I59" s="15" t="s">
        <v>163</v>
      </c>
      <c r="J59" s="5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5.75" hidden="1" thickBot="1" x14ac:dyDescent="0.3">
      <c r="A60" s="22"/>
      <c r="B60" s="22"/>
      <c r="C60" s="22"/>
      <c r="D60" s="22"/>
      <c r="E60" s="22"/>
      <c r="F60" s="22"/>
      <c r="G60" s="1"/>
      <c r="H60" s="14" t="s">
        <v>164</v>
      </c>
      <c r="I60" s="15" t="s">
        <v>165</v>
      </c>
      <c r="J60" s="5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5.75" hidden="1" thickBot="1" x14ac:dyDescent="0.3">
      <c r="A61" s="22"/>
      <c r="B61" s="22"/>
      <c r="C61" s="22"/>
      <c r="D61" s="22"/>
      <c r="E61" s="22"/>
      <c r="F61" s="22"/>
      <c r="G61" s="1"/>
      <c r="H61" s="14" t="s">
        <v>166</v>
      </c>
      <c r="I61" s="15" t="s">
        <v>167</v>
      </c>
      <c r="J61" s="5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5.75" hidden="1" thickBot="1" x14ac:dyDescent="0.3">
      <c r="A62" s="22"/>
      <c r="B62" s="22"/>
      <c r="C62" s="22"/>
      <c r="D62" s="22"/>
      <c r="E62" s="22"/>
      <c r="F62" s="22"/>
      <c r="G62" s="1"/>
      <c r="H62" s="14" t="s">
        <v>168</v>
      </c>
      <c r="I62" s="15" t="s">
        <v>169</v>
      </c>
      <c r="J62" s="5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5.75" hidden="1" thickBot="1" x14ac:dyDescent="0.3">
      <c r="A63" s="22"/>
      <c r="B63" s="22"/>
      <c r="C63" s="22"/>
      <c r="D63" s="22"/>
      <c r="E63" s="22"/>
      <c r="F63" s="22"/>
      <c r="G63" s="1"/>
      <c r="H63" s="14" t="s">
        <v>170</v>
      </c>
      <c r="I63" s="15" t="s">
        <v>171</v>
      </c>
      <c r="J63" s="5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15.75" hidden="1" thickBot="1" x14ac:dyDescent="0.3">
      <c r="A64" s="22"/>
      <c r="B64" s="22"/>
      <c r="C64" s="22"/>
      <c r="D64" s="22"/>
      <c r="E64" s="22"/>
      <c r="F64" s="22"/>
      <c r="G64" s="1"/>
      <c r="H64" s="14" t="s">
        <v>172</v>
      </c>
      <c r="I64" s="15" t="s">
        <v>173</v>
      </c>
      <c r="J64" s="5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5.75" hidden="1" thickBot="1" x14ac:dyDescent="0.3">
      <c r="A65" s="22"/>
      <c r="B65" s="22"/>
      <c r="C65" s="22"/>
      <c r="D65" s="22"/>
      <c r="E65" s="22"/>
      <c r="F65" s="22"/>
      <c r="G65" s="1"/>
      <c r="H65" s="14" t="s">
        <v>174</v>
      </c>
      <c r="I65" s="15" t="s">
        <v>175</v>
      </c>
      <c r="J65" s="5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15.75" hidden="1" thickBot="1" x14ac:dyDescent="0.3">
      <c r="A66" s="22"/>
      <c r="B66" s="22"/>
      <c r="C66" s="22"/>
      <c r="D66" s="22"/>
      <c r="E66" s="22"/>
      <c r="F66" s="22"/>
      <c r="G66" s="1"/>
      <c r="H66" s="14" t="s">
        <v>176</v>
      </c>
      <c r="I66" s="15" t="s">
        <v>177</v>
      </c>
      <c r="J66" s="5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5.75" hidden="1" thickBot="1" x14ac:dyDescent="0.3">
      <c r="A67" s="22"/>
      <c r="B67" s="22"/>
      <c r="C67" s="22"/>
      <c r="D67" s="22"/>
      <c r="E67" s="22"/>
      <c r="F67" s="22"/>
      <c r="G67" s="1"/>
      <c r="H67" s="14" t="s">
        <v>178</v>
      </c>
      <c r="I67" s="15" t="s">
        <v>179</v>
      </c>
      <c r="J67" s="5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15.75" hidden="1" thickBot="1" x14ac:dyDescent="0.3">
      <c r="A68" s="22"/>
      <c r="B68" s="22"/>
      <c r="C68" s="22"/>
      <c r="D68" s="22"/>
      <c r="E68" s="22"/>
      <c r="F68" s="22"/>
      <c r="G68" s="1"/>
      <c r="H68" s="14" t="s">
        <v>180</v>
      </c>
      <c r="I68" s="15" t="s">
        <v>181</v>
      </c>
      <c r="J68" s="5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15.75" hidden="1" thickBot="1" x14ac:dyDescent="0.3">
      <c r="A69" s="22"/>
      <c r="B69" s="22"/>
      <c r="C69" s="22"/>
      <c r="D69" s="22"/>
      <c r="E69" s="22"/>
      <c r="F69" s="22"/>
      <c r="G69" s="1"/>
      <c r="H69" s="14" t="s">
        <v>182</v>
      </c>
      <c r="I69" s="15" t="s">
        <v>183</v>
      </c>
      <c r="J69" s="5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15.75" hidden="1" thickBot="1" x14ac:dyDescent="0.3">
      <c r="A70" s="22"/>
      <c r="B70" s="22"/>
      <c r="C70" s="22"/>
      <c r="D70" s="22"/>
      <c r="E70" s="22"/>
      <c r="F70" s="22"/>
      <c r="G70" s="1"/>
      <c r="H70" s="14" t="s">
        <v>184</v>
      </c>
      <c r="I70" s="15" t="s">
        <v>185</v>
      </c>
      <c r="J70" s="5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15.75" hidden="1" thickBot="1" x14ac:dyDescent="0.3">
      <c r="A71" s="22"/>
      <c r="B71" s="22"/>
      <c r="C71" s="22"/>
      <c r="D71" s="22"/>
      <c r="E71" s="22"/>
      <c r="F71" s="22"/>
      <c r="G71" s="1"/>
      <c r="H71" s="14" t="s">
        <v>186</v>
      </c>
      <c r="I71" s="15" t="s">
        <v>187</v>
      </c>
      <c r="J71" s="5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15.75" hidden="1" thickBot="1" x14ac:dyDescent="0.3">
      <c r="A72" s="22"/>
      <c r="B72" s="22"/>
      <c r="C72" s="22"/>
      <c r="D72" s="22"/>
      <c r="E72" s="22"/>
      <c r="F72" s="22"/>
      <c r="G72" s="1"/>
      <c r="H72" s="14" t="s">
        <v>188</v>
      </c>
      <c r="I72" s="15" t="s">
        <v>189</v>
      </c>
      <c r="J72" s="5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15.75" hidden="1" thickBot="1" x14ac:dyDescent="0.3">
      <c r="A73" s="22"/>
      <c r="B73" s="22"/>
      <c r="C73" s="22"/>
      <c r="D73" s="22"/>
      <c r="E73" s="22"/>
      <c r="F73" s="22"/>
      <c r="G73" s="1"/>
      <c r="H73" s="14" t="s">
        <v>190</v>
      </c>
      <c r="I73" s="15" t="s">
        <v>191</v>
      </c>
      <c r="J73" s="5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15.75" hidden="1" thickBot="1" x14ac:dyDescent="0.3">
      <c r="A74" s="22"/>
      <c r="B74" s="22"/>
      <c r="C74" s="22"/>
      <c r="D74" s="22"/>
      <c r="E74" s="22"/>
      <c r="F74" s="22"/>
      <c r="G74" s="1"/>
      <c r="H74" s="14" t="s">
        <v>192</v>
      </c>
      <c r="I74" s="15" t="s">
        <v>193</v>
      </c>
      <c r="J74" s="5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15.75" hidden="1" thickBot="1" x14ac:dyDescent="0.3">
      <c r="A75" s="22"/>
      <c r="B75" s="22"/>
      <c r="C75" s="22"/>
      <c r="D75" s="22"/>
      <c r="E75" s="22"/>
      <c r="F75" s="22"/>
      <c r="G75" s="1"/>
      <c r="H75" s="14" t="s">
        <v>194</v>
      </c>
      <c r="I75" s="15" t="s">
        <v>195</v>
      </c>
      <c r="J75" s="5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15.75" hidden="1" thickBot="1" x14ac:dyDescent="0.3">
      <c r="A76" s="22"/>
      <c r="B76" s="22"/>
      <c r="C76" s="22"/>
      <c r="D76" s="22"/>
      <c r="E76" s="22"/>
      <c r="F76" s="22"/>
      <c r="G76" s="1"/>
      <c r="H76" s="14" t="s">
        <v>196</v>
      </c>
      <c r="I76" s="15" t="s">
        <v>197</v>
      </c>
      <c r="J76" s="5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15.75" hidden="1" thickBot="1" x14ac:dyDescent="0.3">
      <c r="A77" s="22"/>
      <c r="B77" s="22"/>
      <c r="C77" s="22"/>
      <c r="D77" s="22"/>
      <c r="E77" s="22"/>
      <c r="F77" s="22"/>
      <c r="G77" s="1"/>
      <c r="H77" s="14" t="s">
        <v>198</v>
      </c>
      <c r="I77" s="15" t="s">
        <v>199</v>
      </c>
      <c r="J77" s="5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5.75" hidden="1" thickBot="1" x14ac:dyDescent="0.3">
      <c r="A78" s="22"/>
      <c r="B78" s="22"/>
      <c r="C78" s="22"/>
      <c r="D78" s="22"/>
      <c r="E78" s="22"/>
      <c r="F78" s="22"/>
      <c r="G78" s="1"/>
      <c r="H78" s="14" t="s">
        <v>200</v>
      </c>
      <c r="I78" s="15" t="s">
        <v>201</v>
      </c>
      <c r="J78" s="5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5.75" hidden="1" thickBot="1" x14ac:dyDescent="0.3">
      <c r="A79" s="22"/>
      <c r="B79" s="22"/>
      <c r="C79" s="22"/>
      <c r="D79" s="22"/>
      <c r="E79" s="22"/>
      <c r="F79" s="22"/>
      <c r="G79" s="1"/>
      <c r="H79" s="14" t="s">
        <v>202</v>
      </c>
      <c r="I79" s="15" t="s">
        <v>203</v>
      </c>
      <c r="J79" s="5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5.75" hidden="1" thickBot="1" x14ac:dyDescent="0.3">
      <c r="A80" s="22"/>
      <c r="B80" s="22"/>
      <c r="C80" s="22"/>
      <c r="D80" s="22"/>
      <c r="E80" s="22"/>
      <c r="F80" s="22"/>
      <c r="G80" s="1"/>
      <c r="H80" s="14" t="s">
        <v>204</v>
      </c>
      <c r="I80" s="15" t="s">
        <v>205</v>
      </c>
      <c r="J80" s="5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5.75" hidden="1" thickBot="1" x14ac:dyDescent="0.3">
      <c r="A81" s="22"/>
      <c r="B81" s="22"/>
      <c r="C81" s="22"/>
      <c r="D81" s="22"/>
      <c r="E81" s="22"/>
      <c r="F81" s="22"/>
      <c r="G81" s="1"/>
      <c r="H81" s="14" t="s">
        <v>206</v>
      </c>
      <c r="I81" s="15" t="s">
        <v>207</v>
      </c>
      <c r="J81" s="5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5.75" hidden="1" thickBot="1" x14ac:dyDescent="0.3">
      <c r="A82" s="22"/>
      <c r="B82" s="22"/>
      <c r="C82" s="22"/>
      <c r="D82" s="22"/>
      <c r="E82" s="22"/>
      <c r="F82" s="22"/>
      <c r="G82" s="1"/>
      <c r="H82" s="14" t="s">
        <v>208</v>
      </c>
      <c r="I82" s="15" t="s">
        <v>209</v>
      </c>
      <c r="J82" s="5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5.75" hidden="1" thickBot="1" x14ac:dyDescent="0.3">
      <c r="A83" s="22"/>
      <c r="B83" s="22"/>
      <c r="C83" s="22"/>
      <c r="D83" s="22"/>
      <c r="E83" s="22"/>
      <c r="F83" s="22"/>
      <c r="G83" s="1"/>
      <c r="H83" s="14" t="s">
        <v>210</v>
      </c>
      <c r="I83" s="15" t="s">
        <v>211</v>
      </c>
      <c r="J83" s="5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5.75" hidden="1" thickBot="1" x14ac:dyDescent="0.3">
      <c r="A84" s="22"/>
      <c r="B84" s="22"/>
      <c r="C84" s="22"/>
      <c r="D84" s="22"/>
      <c r="E84" s="22"/>
      <c r="F84" s="22"/>
      <c r="G84" s="1"/>
      <c r="H84" s="14" t="s">
        <v>212</v>
      </c>
      <c r="I84" s="15" t="s">
        <v>213</v>
      </c>
      <c r="J84" s="5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5.75" hidden="1" thickBot="1" x14ac:dyDescent="0.3">
      <c r="A85" s="22"/>
      <c r="B85" s="22"/>
      <c r="C85" s="22"/>
      <c r="D85" s="22"/>
      <c r="E85" s="22"/>
      <c r="F85" s="22"/>
      <c r="G85" s="1"/>
      <c r="H85" s="14" t="s">
        <v>214</v>
      </c>
      <c r="I85" s="15" t="s">
        <v>215</v>
      </c>
      <c r="J85" s="5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5.75" hidden="1" thickBot="1" x14ac:dyDescent="0.3">
      <c r="A86" s="22"/>
      <c r="B86" s="22"/>
      <c r="C86" s="22"/>
      <c r="D86" s="22"/>
      <c r="E86" s="22"/>
      <c r="F86" s="22"/>
      <c r="G86" s="1"/>
      <c r="H86" s="14" t="s">
        <v>216</v>
      </c>
      <c r="I86" s="15" t="s">
        <v>217</v>
      </c>
      <c r="J86" s="5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5.75" hidden="1" thickBot="1" x14ac:dyDescent="0.3">
      <c r="A87" s="22"/>
      <c r="B87" s="22"/>
      <c r="C87" s="22"/>
      <c r="D87" s="22"/>
      <c r="E87" s="22"/>
      <c r="F87" s="22"/>
      <c r="G87" s="1"/>
      <c r="H87" s="14" t="s">
        <v>218</v>
      </c>
      <c r="I87" s="15" t="s">
        <v>219</v>
      </c>
      <c r="J87" s="5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15.75" hidden="1" thickBot="1" x14ac:dyDescent="0.3">
      <c r="A88" s="22"/>
      <c r="B88" s="22"/>
      <c r="C88" s="22"/>
      <c r="D88" s="22"/>
      <c r="E88" s="22"/>
      <c r="F88" s="22"/>
      <c r="G88" s="1"/>
      <c r="H88" s="14" t="s">
        <v>220</v>
      </c>
      <c r="I88" s="15" t="s">
        <v>221</v>
      </c>
      <c r="J88" s="5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15.75" hidden="1" thickBot="1" x14ac:dyDescent="0.3">
      <c r="A89" s="22"/>
      <c r="B89" s="22"/>
      <c r="C89" s="22"/>
      <c r="D89" s="22"/>
      <c r="E89" s="22"/>
      <c r="F89" s="22"/>
      <c r="G89" s="1"/>
      <c r="H89" s="14" t="s">
        <v>222</v>
      </c>
      <c r="I89" s="15" t="s">
        <v>223</v>
      </c>
      <c r="J89" s="5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15.75" hidden="1" thickBot="1" x14ac:dyDescent="0.3">
      <c r="A90" s="22"/>
      <c r="B90" s="22"/>
      <c r="C90" s="22"/>
      <c r="D90" s="22"/>
      <c r="E90" s="22"/>
      <c r="F90" s="22"/>
      <c r="G90" s="1"/>
      <c r="H90" s="14" t="s">
        <v>224</v>
      </c>
      <c r="I90" s="15" t="s">
        <v>225</v>
      </c>
      <c r="J90" s="5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15.75" hidden="1" thickBot="1" x14ac:dyDescent="0.3">
      <c r="A91" s="22"/>
      <c r="B91" s="22"/>
      <c r="C91" s="22"/>
      <c r="D91" s="22"/>
      <c r="E91" s="22"/>
      <c r="F91" s="22"/>
      <c r="G91" s="1"/>
      <c r="H91" s="14" t="s">
        <v>226</v>
      </c>
      <c r="I91" s="15" t="s">
        <v>227</v>
      </c>
      <c r="J91" s="5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15.75" hidden="1" thickBot="1" x14ac:dyDescent="0.3">
      <c r="A92" s="22"/>
      <c r="B92" s="22"/>
      <c r="C92" s="22"/>
      <c r="D92" s="22"/>
      <c r="E92" s="22"/>
      <c r="F92" s="22"/>
      <c r="G92" s="1"/>
      <c r="H92" s="14" t="s">
        <v>228</v>
      </c>
      <c r="I92" s="15" t="s">
        <v>229</v>
      </c>
      <c r="J92" s="5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ht="15.75" hidden="1" thickBot="1" x14ac:dyDescent="0.3">
      <c r="A93" s="22"/>
      <c r="B93" s="22"/>
      <c r="C93" s="22"/>
      <c r="D93" s="22"/>
      <c r="E93" s="22"/>
      <c r="F93" s="22"/>
      <c r="G93" s="1"/>
      <c r="H93" s="14" t="s">
        <v>230</v>
      </c>
      <c r="I93" s="15" t="s">
        <v>231</v>
      </c>
      <c r="J93" s="5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1:21" ht="15.75" hidden="1" thickBot="1" x14ac:dyDescent="0.3">
      <c r="A94" s="22"/>
      <c r="B94" s="22"/>
      <c r="C94" s="22"/>
      <c r="D94" s="22"/>
      <c r="E94" s="22"/>
      <c r="F94" s="22"/>
      <c r="G94" s="1"/>
      <c r="H94" s="14" t="s">
        <v>232</v>
      </c>
      <c r="I94" s="15" t="s">
        <v>233</v>
      </c>
      <c r="J94" s="5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15.75" hidden="1" thickBot="1" x14ac:dyDescent="0.3">
      <c r="A95" s="22"/>
      <c r="B95" s="22"/>
      <c r="C95" s="22"/>
      <c r="D95" s="22"/>
      <c r="E95" s="22"/>
      <c r="F95" s="22"/>
      <c r="G95" s="1"/>
      <c r="H95" s="14" t="s">
        <v>234</v>
      </c>
      <c r="I95" s="15" t="s">
        <v>235</v>
      </c>
      <c r="J95" s="5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15.75" hidden="1" thickBot="1" x14ac:dyDescent="0.3">
      <c r="A96" s="22"/>
      <c r="B96" s="22"/>
      <c r="C96" s="22"/>
      <c r="D96" s="22"/>
      <c r="E96" s="22"/>
      <c r="F96" s="22"/>
      <c r="G96" s="1"/>
      <c r="H96" s="14" t="s">
        <v>236</v>
      </c>
      <c r="I96" s="15" t="s">
        <v>237</v>
      </c>
      <c r="J96" s="5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15.75" hidden="1" thickBot="1" x14ac:dyDescent="0.3">
      <c r="A97" s="22"/>
      <c r="B97" s="22"/>
      <c r="C97" s="22"/>
      <c r="D97" s="22"/>
      <c r="E97" s="22"/>
      <c r="F97" s="22"/>
      <c r="G97" s="1"/>
      <c r="H97" s="14" t="s">
        <v>238</v>
      </c>
      <c r="I97" s="15" t="s">
        <v>239</v>
      </c>
      <c r="J97" s="5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15.75" hidden="1" thickBot="1" x14ac:dyDescent="0.3">
      <c r="A98" s="22"/>
      <c r="B98" s="22"/>
      <c r="C98" s="22"/>
      <c r="D98" s="22"/>
      <c r="E98" s="22"/>
      <c r="F98" s="22"/>
      <c r="G98" s="1"/>
      <c r="H98" s="14" t="s">
        <v>240</v>
      </c>
      <c r="I98" s="15" t="s">
        <v>241</v>
      </c>
      <c r="J98" s="5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5.75" hidden="1" thickBot="1" x14ac:dyDescent="0.3">
      <c r="A99" s="22"/>
      <c r="B99" s="22"/>
      <c r="C99" s="22"/>
      <c r="D99" s="22"/>
      <c r="E99" s="22"/>
      <c r="F99" s="22"/>
      <c r="G99" s="1"/>
      <c r="H99" s="14" t="s">
        <v>242</v>
      </c>
      <c r="I99" s="15" t="s">
        <v>243</v>
      </c>
      <c r="J99" s="5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5.75" hidden="1" thickBot="1" x14ac:dyDescent="0.3">
      <c r="A100" s="22"/>
      <c r="B100" s="22"/>
      <c r="C100" s="22"/>
      <c r="D100" s="22"/>
      <c r="E100" s="22"/>
      <c r="F100" s="22"/>
      <c r="G100" s="1"/>
      <c r="H100" s="14" t="s">
        <v>244</v>
      </c>
      <c r="I100" s="15" t="s">
        <v>245</v>
      </c>
      <c r="J100" s="5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5.75" hidden="1" thickBot="1" x14ac:dyDescent="0.3">
      <c r="A101" s="22"/>
      <c r="B101" s="22"/>
      <c r="C101" s="22"/>
      <c r="D101" s="22"/>
      <c r="E101" s="22"/>
      <c r="F101" s="22"/>
      <c r="G101" s="1"/>
      <c r="H101" s="14" t="s">
        <v>246</v>
      </c>
      <c r="I101" s="15" t="s">
        <v>247</v>
      </c>
      <c r="J101" s="5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5.75" hidden="1" thickBot="1" x14ac:dyDescent="0.3">
      <c r="A102" s="22"/>
      <c r="B102" s="22"/>
      <c r="C102" s="22"/>
      <c r="D102" s="22"/>
      <c r="E102" s="22"/>
      <c r="F102" s="22"/>
      <c r="G102" s="1"/>
      <c r="H102" s="14" t="s">
        <v>248</v>
      </c>
      <c r="I102" s="15" t="s">
        <v>249</v>
      </c>
      <c r="J102" s="5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15.75" hidden="1" thickBot="1" x14ac:dyDescent="0.3">
      <c r="A103" s="22"/>
      <c r="B103" s="22"/>
      <c r="C103" s="22"/>
      <c r="D103" s="22"/>
      <c r="E103" s="22"/>
      <c r="F103" s="22"/>
      <c r="G103" s="1"/>
      <c r="H103" s="14" t="s">
        <v>250</v>
      </c>
      <c r="I103" s="15" t="s">
        <v>251</v>
      </c>
      <c r="J103" s="5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15.75" hidden="1" thickBot="1" x14ac:dyDescent="0.3">
      <c r="A104" s="22"/>
      <c r="B104" s="22"/>
      <c r="C104" s="22"/>
      <c r="D104" s="22"/>
      <c r="E104" s="22"/>
      <c r="F104" s="22"/>
      <c r="G104" s="1"/>
      <c r="H104" s="14" t="s">
        <v>252</v>
      </c>
      <c r="I104" s="15" t="s">
        <v>253</v>
      </c>
      <c r="J104" s="5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15.75" hidden="1" thickBot="1" x14ac:dyDescent="0.3">
      <c r="A105" s="22"/>
      <c r="B105" s="22"/>
      <c r="C105" s="22"/>
      <c r="D105" s="22"/>
      <c r="E105" s="22"/>
      <c r="F105" s="22"/>
      <c r="G105" s="1"/>
      <c r="H105" s="14" t="s">
        <v>254</v>
      </c>
      <c r="I105" s="15" t="s">
        <v>255</v>
      </c>
      <c r="J105" s="5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15.75" hidden="1" thickBot="1" x14ac:dyDescent="0.3">
      <c r="A106" s="22"/>
      <c r="B106" s="22"/>
      <c r="C106" s="22"/>
      <c r="D106" s="22"/>
      <c r="E106" s="22"/>
      <c r="F106" s="22"/>
      <c r="G106" s="1"/>
      <c r="H106" s="14" t="s">
        <v>256</v>
      </c>
      <c r="I106" s="15" t="s">
        <v>257</v>
      </c>
      <c r="J106" s="5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15.75" hidden="1" thickBot="1" x14ac:dyDescent="0.3">
      <c r="A107" s="22"/>
      <c r="B107" s="22"/>
      <c r="C107" s="22"/>
      <c r="D107" s="22"/>
      <c r="E107" s="22"/>
      <c r="F107" s="22"/>
      <c r="G107" s="1"/>
      <c r="H107" s="14" t="s">
        <v>258</v>
      </c>
      <c r="I107" s="15" t="s">
        <v>259</v>
      </c>
      <c r="J107" s="5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5.75" hidden="1" thickBot="1" x14ac:dyDescent="0.3">
      <c r="A108" s="22"/>
      <c r="B108" s="22"/>
      <c r="C108" s="22"/>
      <c r="D108" s="22"/>
      <c r="E108" s="22"/>
      <c r="F108" s="22"/>
      <c r="G108" s="1"/>
      <c r="H108" s="14" t="s">
        <v>260</v>
      </c>
      <c r="I108" s="15" t="s">
        <v>261</v>
      </c>
      <c r="J108" s="5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5.75" hidden="1" thickBot="1" x14ac:dyDescent="0.3">
      <c r="A109" s="22"/>
      <c r="B109" s="22"/>
      <c r="C109" s="22"/>
      <c r="D109" s="22"/>
      <c r="E109" s="22"/>
      <c r="F109" s="22"/>
      <c r="G109" s="1"/>
      <c r="H109" s="14" t="s">
        <v>262</v>
      </c>
      <c r="I109" s="15" t="s">
        <v>263</v>
      </c>
      <c r="J109" s="5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5.75" hidden="1" thickBot="1" x14ac:dyDescent="0.3">
      <c r="A110" s="22"/>
      <c r="B110" s="22"/>
      <c r="C110" s="22"/>
      <c r="D110" s="22"/>
      <c r="E110" s="22"/>
      <c r="F110" s="22"/>
      <c r="G110" s="1"/>
      <c r="H110" s="14" t="s">
        <v>264</v>
      </c>
      <c r="I110" s="15" t="s">
        <v>265</v>
      </c>
      <c r="J110" s="5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5.75" hidden="1" thickBot="1" x14ac:dyDescent="0.3">
      <c r="A111" s="22"/>
      <c r="B111" s="22"/>
      <c r="C111" s="22"/>
      <c r="D111" s="22"/>
      <c r="E111" s="22"/>
      <c r="F111" s="22"/>
      <c r="G111" s="1"/>
      <c r="H111" s="14" t="s">
        <v>266</v>
      </c>
      <c r="I111" s="15" t="s">
        <v>267</v>
      </c>
      <c r="J111" s="5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5.75" hidden="1" customHeight="1" x14ac:dyDescent="0.25">
      <c r="A112" s="22"/>
      <c r="B112" s="22"/>
      <c r="C112" s="22"/>
      <c r="D112" s="22"/>
      <c r="E112" s="22"/>
      <c r="F112" s="22"/>
      <c r="G112" s="1"/>
      <c r="H112" s="26" t="s">
        <v>268</v>
      </c>
      <c r="I112" s="27" t="s">
        <v>269</v>
      </c>
      <c r="J112" s="5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5.75" hidden="1" thickBot="1" x14ac:dyDescent="0.3">
      <c r="A113" s="22"/>
      <c r="B113" s="22"/>
      <c r="C113" s="22"/>
      <c r="D113" s="22"/>
      <c r="E113" s="22"/>
      <c r="F113" s="22"/>
      <c r="G113" s="22"/>
      <c r="H113" s="23"/>
      <c r="I113" s="23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5.75" hidden="1" thickBot="1" x14ac:dyDescent="0.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49.5" customHeight="1" thickBot="1" x14ac:dyDescent="0.35">
      <c r="A115" s="28" t="s">
        <v>270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2"/>
      <c r="O115" s="22"/>
      <c r="P115" s="22"/>
      <c r="Q115" s="22"/>
      <c r="R115" s="22"/>
      <c r="S115" s="22"/>
      <c r="T115" s="22"/>
      <c r="U115" s="22"/>
    </row>
    <row r="116" spans="1:21" ht="16.5" customHeight="1" thickBot="1" x14ac:dyDescent="0.35">
      <c r="A116" s="29" t="s">
        <v>271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2"/>
      <c r="O116" s="22"/>
      <c r="P116" s="22"/>
      <c r="Q116" s="22"/>
      <c r="R116" s="22"/>
      <c r="S116" s="22"/>
      <c r="T116" s="22"/>
      <c r="U116" s="22"/>
    </row>
    <row r="117" spans="1:21" ht="15.75" customHeight="1" thickBot="1" x14ac:dyDescent="0.3">
      <c r="A117" s="30" t="s">
        <v>272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1"/>
      <c r="O117" s="32"/>
      <c r="P117" s="32"/>
      <c r="Q117" s="32"/>
      <c r="R117" s="32"/>
      <c r="S117" s="32"/>
      <c r="T117" s="22"/>
      <c r="U117" s="22"/>
    </row>
    <row r="118" spans="1:21" ht="16.5" customHeight="1" thickBot="1" x14ac:dyDescent="0.3">
      <c r="A118" s="33" t="s">
        <v>0</v>
      </c>
      <c r="B118" s="34">
        <v>2</v>
      </c>
      <c r="C118" s="35" t="str">
        <f>IF((B118=""),"",VLOOKUP(B118,QQ,2,0))</f>
        <v>DESARROLLO SOCIAL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7"/>
      <c r="N118" s="31"/>
      <c r="O118" s="32"/>
      <c r="P118" s="32"/>
      <c r="Q118" s="32"/>
      <c r="R118" s="32"/>
      <c r="S118" s="32"/>
      <c r="T118" s="22"/>
      <c r="U118" s="22"/>
    </row>
    <row r="119" spans="1:21" ht="16.5" customHeight="1" thickBot="1" x14ac:dyDescent="0.3">
      <c r="A119" s="33" t="s">
        <v>273</v>
      </c>
      <c r="B119" s="34">
        <v>2.1</v>
      </c>
      <c r="C119" s="38" t="str">
        <f>IF((B119=""),"",VLOOKUP(B119,AAAAAAAAAAAAAAAAAAAAA,2,0))</f>
        <v>PROTECCION AMBIENTAL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1"/>
      <c r="O119" s="32"/>
      <c r="P119" s="32"/>
      <c r="Q119" s="32"/>
      <c r="R119" s="32"/>
      <c r="S119" s="32"/>
      <c r="T119" s="22"/>
      <c r="U119" s="22"/>
    </row>
    <row r="120" spans="1:21" ht="16.5" customHeight="1" thickBot="1" x14ac:dyDescent="0.3">
      <c r="A120" s="33" t="s">
        <v>274</v>
      </c>
      <c r="B120" s="39" t="s">
        <v>110</v>
      </c>
      <c r="C120" s="40" t="str">
        <f>IF((B120=""),"",VLOOKUP(B120,EEEEEEEEEEEEEEEEE,2,0))</f>
        <v>Administración del Agua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1"/>
      <c r="N120" s="31"/>
      <c r="O120" s="32"/>
      <c r="P120" s="32"/>
      <c r="Q120" s="32"/>
      <c r="R120" s="32"/>
      <c r="S120" s="32"/>
      <c r="T120" s="22"/>
      <c r="U120" s="22"/>
    </row>
    <row r="121" spans="1:21" s="45" customFormat="1" ht="16.5" thickBot="1" x14ac:dyDescent="0.3">
      <c r="A121" s="42" t="s">
        <v>275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3"/>
      <c r="O121" s="43"/>
      <c r="P121" s="43"/>
      <c r="Q121" s="43"/>
      <c r="R121" s="44"/>
      <c r="S121" s="44"/>
    </row>
    <row r="122" spans="1:21" s="45" customFormat="1" ht="16.5" customHeight="1" thickBot="1" x14ac:dyDescent="0.3">
      <c r="A122" s="46" t="s">
        <v>276</v>
      </c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8"/>
      <c r="M122" s="49"/>
      <c r="N122" s="43"/>
      <c r="O122" s="43"/>
      <c r="P122" s="43"/>
      <c r="Q122" s="43"/>
      <c r="R122" s="44"/>
      <c r="S122" s="44"/>
    </row>
    <row r="123" spans="1:21" ht="16.5" customHeight="1" thickBot="1" x14ac:dyDescent="0.3">
      <c r="A123" s="50" t="s">
        <v>277</v>
      </c>
      <c r="B123" s="51">
        <v>3</v>
      </c>
      <c r="C123" s="52" t="s">
        <v>278</v>
      </c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31"/>
      <c r="O123" s="32"/>
      <c r="P123" s="32"/>
      <c r="Q123" s="32"/>
      <c r="R123" s="32"/>
      <c r="S123" s="32"/>
      <c r="T123" s="22"/>
      <c r="U123" s="22"/>
    </row>
    <row r="124" spans="1:21" ht="16.5" customHeight="1" thickBot="1" x14ac:dyDescent="0.3">
      <c r="A124" s="50" t="s">
        <v>279</v>
      </c>
      <c r="B124" s="51">
        <v>3</v>
      </c>
      <c r="C124" s="53" t="s">
        <v>278</v>
      </c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31"/>
      <c r="O124" s="32"/>
      <c r="P124" s="32"/>
      <c r="Q124" s="32"/>
      <c r="R124" s="32"/>
      <c r="S124" s="32"/>
      <c r="T124" s="22"/>
      <c r="U124" s="22"/>
    </row>
    <row r="125" spans="1:21" ht="16.5" customHeight="1" thickBot="1" x14ac:dyDescent="0.3">
      <c r="A125" s="50" t="s">
        <v>280</v>
      </c>
      <c r="B125" s="51" t="s">
        <v>281</v>
      </c>
      <c r="C125" s="52" t="s">
        <v>282</v>
      </c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31"/>
      <c r="O125" s="32"/>
      <c r="P125" s="32"/>
      <c r="Q125" s="32"/>
      <c r="R125" s="32"/>
      <c r="S125" s="32"/>
      <c r="T125" s="22"/>
      <c r="U125" s="22"/>
    </row>
    <row r="126" spans="1:21" ht="16.5" customHeight="1" thickBot="1" x14ac:dyDescent="0.3">
      <c r="A126" s="50" t="s">
        <v>283</v>
      </c>
      <c r="B126" s="54"/>
      <c r="C126" s="55" t="s">
        <v>284</v>
      </c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31"/>
      <c r="O126" s="32"/>
      <c r="P126" s="32"/>
      <c r="Q126" s="32"/>
      <c r="R126" s="32"/>
      <c r="S126" s="32"/>
      <c r="T126" s="22"/>
      <c r="U126" s="22"/>
    </row>
    <row r="127" spans="1:21" s="57" customFormat="1" ht="16.5" customHeight="1" thickBot="1" x14ac:dyDescent="0.3">
      <c r="A127" s="42" t="s">
        <v>285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31"/>
      <c r="O127" s="31"/>
      <c r="P127" s="31"/>
      <c r="Q127" s="31"/>
      <c r="R127" s="31"/>
      <c r="S127" s="31"/>
      <c r="T127" s="56"/>
      <c r="U127" s="56"/>
    </row>
    <row r="128" spans="1:21" ht="15.75" customHeight="1" thickBot="1" x14ac:dyDescent="0.3">
      <c r="A128" s="30" t="s">
        <v>286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1"/>
      <c r="O128" s="32"/>
      <c r="P128" s="32"/>
      <c r="Q128" s="32"/>
      <c r="R128" s="32"/>
      <c r="S128" s="32"/>
      <c r="T128" s="22"/>
      <c r="U128" s="22"/>
    </row>
    <row r="129" spans="1:21" ht="16.5" customHeight="1" thickBot="1" x14ac:dyDescent="0.3">
      <c r="A129" s="58" t="s">
        <v>287</v>
      </c>
      <c r="B129" s="59">
        <v>1</v>
      </c>
      <c r="C129" s="60" t="s">
        <v>288</v>
      </c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1"/>
      <c r="O129" s="32"/>
      <c r="P129" s="32"/>
      <c r="Q129" s="32"/>
      <c r="R129" s="32"/>
      <c r="S129" s="32"/>
      <c r="T129" s="22"/>
      <c r="U129" s="22"/>
    </row>
    <row r="130" spans="1:21" ht="16.5" customHeight="1" thickBot="1" x14ac:dyDescent="0.3">
      <c r="A130" s="61" t="s">
        <v>289</v>
      </c>
      <c r="B130" s="62"/>
      <c r="C130" s="63" t="s">
        <v>290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31"/>
      <c r="O130" s="32"/>
      <c r="P130" s="32"/>
      <c r="Q130" s="32"/>
      <c r="R130" s="32"/>
      <c r="S130" s="32"/>
      <c r="T130" s="22"/>
      <c r="U130" s="22"/>
    </row>
    <row r="131" spans="1:21" ht="16.5" thickBot="1" x14ac:dyDescent="0.3">
      <c r="A131" s="64" t="s">
        <v>291</v>
      </c>
      <c r="B131" s="65"/>
      <c r="C131" s="66">
        <v>6</v>
      </c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31"/>
      <c r="O131" s="32"/>
      <c r="P131" s="32"/>
      <c r="Q131" s="32"/>
      <c r="R131" s="32"/>
      <c r="S131" s="32"/>
      <c r="T131" s="22"/>
      <c r="U131" s="22"/>
    </row>
    <row r="132" spans="1:21" ht="15.75" customHeight="1" x14ac:dyDescent="0.25">
      <c r="A132" s="67" t="s">
        <v>292</v>
      </c>
      <c r="B132" s="68"/>
      <c r="C132" s="69" t="s">
        <v>293</v>
      </c>
      <c r="D132" s="70"/>
      <c r="E132" s="70"/>
      <c r="F132" s="70"/>
      <c r="G132" s="70"/>
      <c r="H132" s="70"/>
      <c r="I132" s="70"/>
      <c r="J132" s="70"/>
      <c r="K132" s="70"/>
      <c r="L132" s="70"/>
      <c r="M132" s="71"/>
      <c r="N132" s="31"/>
      <c r="O132" s="32"/>
      <c r="P132" s="32"/>
      <c r="Q132" s="32"/>
      <c r="R132" s="32"/>
      <c r="S132" s="32"/>
      <c r="T132" s="22"/>
      <c r="U132" s="22"/>
    </row>
    <row r="133" spans="1:21" ht="15.75" customHeight="1" x14ac:dyDescent="0.25">
      <c r="A133" s="72"/>
      <c r="B133" s="73"/>
      <c r="C133" s="74" t="s">
        <v>294</v>
      </c>
      <c r="D133" s="75"/>
      <c r="E133" s="75"/>
      <c r="F133" s="75"/>
      <c r="G133" s="75"/>
      <c r="H133" s="75"/>
      <c r="I133" s="75"/>
      <c r="J133" s="75"/>
      <c r="K133" s="75"/>
      <c r="L133" s="75"/>
      <c r="M133" s="76"/>
      <c r="N133" s="31"/>
      <c r="O133" s="32"/>
      <c r="P133" s="32"/>
      <c r="Q133" s="32"/>
      <c r="R133" s="32"/>
      <c r="S133" s="32"/>
      <c r="T133" s="22"/>
      <c r="U133" s="22"/>
    </row>
    <row r="134" spans="1:21" ht="15.75" customHeight="1" x14ac:dyDescent="0.25">
      <c r="A134" s="72"/>
      <c r="B134" s="73"/>
      <c r="C134" s="74" t="s">
        <v>295</v>
      </c>
      <c r="D134" s="75"/>
      <c r="E134" s="75"/>
      <c r="F134" s="75"/>
      <c r="G134" s="75"/>
      <c r="H134" s="75"/>
      <c r="I134" s="75"/>
      <c r="J134" s="75"/>
      <c r="K134" s="75"/>
      <c r="L134" s="75"/>
      <c r="M134" s="76"/>
      <c r="N134" s="31"/>
      <c r="O134" s="32"/>
      <c r="P134" s="32"/>
      <c r="Q134" s="32"/>
      <c r="R134" s="32"/>
      <c r="S134" s="32"/>
      <c r="T134" s="22"/>
      <c r="U134" s="22"/>
    </row>
    <row r="135" spans="1:21" ht="15.75" customHeight="1" x14ac:dyDescent="0.25">
      <c r="A135" s="72"/>
      <c r="B135" s="73"/>
      <c r="C135" s="74" t="s">
        <v>296</v>
      </c>
      <c r="D135" s="75"/>
      <c r="E135" s="75"/>
      <c r="F135" s="75"/>
      <c r="G135" s="75"/>
      <c r="H135" s="75"/>
      <c r="I135" s="75"/>
      <c r="J135" s="75"/>
      <c r="K135" s="75"/>
      <c r="L135" s="75"/>
      <c r="M135" s="76"/>
      <c r="N135" s="31"/>
      <c r="O135" s="32"/>
      <c r="P135" s="32"/>
      <c r="Q135" s="32"/>
      <c r="R135" s="32"/>
      <c r="S135" s="32"/>
      <c r="T135" s="22"/>
      <c r="U135" s="22"/>
    </row>
    <row r="136" spans="1:21" ht="16.5" customHeight="1" thickBot="1" x14ac:dyDescent="0.3">
      <c r="A136" s="72"/>
      <c r="B136" s="73"/>
      <c r="C136" s="74"/>
      <c r="D136" s="75"/>
      <c r="E136" s="75"/>
      <c r="F136" s="75"/>
      <c r="G136" s="75"/>
      <c r="H136" s="75"/>
      <c r="I136" s="75"/>
      <c r="J136" s="75"/>
      <c r="K136" s="75"/>
      <c r="L136" s="75"/>
      <c r="M136" s="76"/>
      <c r="N136" s="31"/>
      <c r="O136" s="32"/>
      <c r="P136" s="32"/>
      <c r="Q136" s="32"/>
      <c r="R136" s="32"/>
      <c r="S136" s="32"/>
      <c r="T136" s="22"/>
      <c r="U136" s="22"/>
    </row>
    <row r="137" spans="1:21" ht="16.5" customHeight="1" thickBot="1" x14ac:dyDescent="0.3">
      <c r="A137" s="77" t="s">
        <v>297</v>
      </c>
      <c r="B137" s="78" t="s">
        <v>298</v>
      </c>
      <c r="C137" s="78" t="s">
        <v>299</v>
      </c>
      <c r="D137" s="78" t="s">
        <v>300</v>
      </c>
      <c r="E137" s="78" t="s">
        <v>301</v>
      </c>
      <c r="F137" s="78" t="s">
        <v>300</v>
      </c>
      <c r="G137" s="78" t="s">
        <v>302</v>
      </c>
      <c r="H137" s="78" t="s">
        <v>302</v>
      </c>
      <c r="I137" s="78" t="s">
        <v>301</v>
      </c>
      <c r="J137" s="78" t="s">
        <v>303</v>
      </c>
      <c r="K137" s="78" t="s">
        <v>304</v>
      </c>
      <c r="L137" s="78" t="s">
        <v>305</v>
      </c>
      <c r="M137" s="78" t="s">
        <v>306</v>
      </c>
      <c r="N137" s="31"/>
      <c r="O137" s="32"/>
      <c r="P137" s="32"/>
      <c r="Q137" s="32"/>
      <c r="R137" s="32"/>
      <c r="S137" s="32"/>
      <c r="T137" s="22"/>
      <c r="U137" s="22"/>
    </row>
    <row r="138" spans="1:21" s="82" customFormat="1" ht="16.5" customHeight="1" thickBot="1" x14ac:dyDescent="0.3">
      <c r="A138" s="79">
        <f>SUM(B138:M138)</f>
        <v>6</v>
      </c>
      <c r="B138" s="79">
        <v>0</v>
      </c>
      <c r="C138" s="79">
        <v>1</v>
      </c>
      <c r="D138" s="79">
        <v>0</v>
      </c>
      <c r="E138" s="79">
        <v>1</v>
      </c>
      <c r="F138" s="79">
        <v>0</v>
      </c>
      <c r="G138" s="79">
        <v>1</v>
      </c>
      <c r="H138" s="79">
        <v>0</v>
      </c>
      <c r="I138" s="79">
        <v>1</v>
      </c>
      <c r="J138" s="79">
        <v>0</v>
      </c>
      <c r="K138" s="79">
        <v>1</v>
      </c>
      <c r="L138" s="79">
        <v>0</v>
      </c>
      <c r="M138" s="79">
        <v>1</v>
      </c>
      <c r="N138" s="80"/>
      <c r="O138" s="81"/>
      <c r="P138" s="81"/>
      <c r="Q138" s="81"/>
      <c r="R138" s="81"/>
      <c r="S138" s="81"/>
    </row>
    <row r="139" spans="1:21" s="82" customFormat="1" ht="16.5" customHeight="1" thickBot="1" x14ac:dyDescent="0.3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0"/>
      <c r="O139" s="81"/>
      <c r="P139" s="81"/>
      <c r="Q139" s="81"/>
      <c r="R139" s="81"/>
      <c r="S139" s="81"/>
    </row>
    <row r="140" spans="1:21" ht="36.75" customHeight="1" thickBot="1" x14ac:dyDescent="0.3">
      <c r="A140" s="30" t="s">
        <v>307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2"/>
      <c r="O140" s="32"/>
      <c r="P140" s="32"/>
      <c r="Q140" s="32"/>
      <c r="R140" s="32"/>
      <c r="S140" s="32"/>
      <c r="T140" s="22"/>
      <c r="U140" s="22"/>
    </row>
    <row r="141" spans="1:21" ht="16.5" customHeight="1" thickBot="1" x14ac:dyDescent="0.3">
      <c r="A141" s="77" t="s">
        <v>308</v>
      </c>
      <c r="B141" s="59">
        <v>2</v>
      </c>
      <c r="C141" s="60" t="s">
        <v>309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31"/>
      <c r="O141" s="32"/>
      <c r="P141" s="32"/>
      <c r="Q141" s="32"/>
      <c r="R141" s="32"/>
      <c r="S141" s="32"/>
      <c r="T141" s="22"/>
      <c r="U141" s="22"/>
    </row>
    <row r="142" spans="1:21" ht="31.5" customHeight="1" thickBot="1" x14ac:dyDescent="0.3">
      <c r="A142" s="61" t="s">
        <v>289</v>
      </c>
      <c r="B142" s="62"/>
      <c r="C142" s="63" t="s">
        <v>310</v>
      </c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31"/>
      <c r="O142" s="32"/>
      <c r="P142" s="32"/>
      <c r="Q142" s="32"/>
      <c r="R142" s="32"/>
      <c r="S142" s="32"/>
      <c r="T142" s="22"/>
      <c r="U142" s="22"/>
    </row>
    <row r="143" spans="1:21" ht="15.75" customHeight="1" thickBot="1" x14ac:dyDescent="0.3">
      <c r="A143" s="61" t="s">
        <v>291</v>
      </c>
      <c r="B143" s="62"/>
      <c r="C143" s="66">
        <v>4</v>
      </c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31"/>
      <c r="O143" s="32"/>
      <c r="P143" s="32"/>
      <c r="Q143" s="32"/>
      <c r="R143" s="32"/>
      <c r="S143" s="32"/>
      <c r="T143" s="22"/>
      <c r="U143" s="22"/>
    </row>
    <row r="144" spans="1:21" ht="15.75" customHeight="1" x14ac:dyDescent="0.25">
      <c r="A144" s="64" t="s">
        <v>292</v>
      </c>
      <c r="B144" s="84"/>
      <c r="C144" s="85" t="s">
        <v>311</v>
      </c>
      <c r="D144" s="70"/>
      <c r="E144" s="70"/>
      <c r="F144" s="70"/>
      <c r="G144" s="70"/>
      <c r="H144" s="70"/>
      <c r="I144" s="70"/>
      <c r="J144" s="70"/>
      <c r="K144" s="70"/>
      <c r="L144" s="70"/>
      <c r="M144" s="71"/>
      <c r="N144" s="31"/>
      <c r="O144" s="32"/>
      <c r="P144" s="32"/>
      <c r="Q144" s="32"/>
      <c r="R144" s="32"/>
      <c r="S144" s="32"/>
      <c r="T144" s="22"/>
      <c r="U144" s="22"/>
    </row>
    <row r="145" spans="1:21" ht="15.75" customHeight="1" x14ac:dyDescent="0.25">
      <c r="A145" s="72"/>
      <c r="B145" s="73"/>
      <c r="C145" s="86" t="s">
        <v>312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6"/>
      <c r="N145" s="31"/>
      <c r="O145" s="32"/>
      <c r="P145" s="32"/>
      <c r="Q145" s="32"/>
      <c r="R145" s="32"/>
      <c r="S145" s="32"/>
      <c r="T145" s="22"/>
      <c r="U145" s="22"/>
    </row>
    <row r="146" spans="1:21" ht="16.5" customHeight="1" x14ac:dyDescent="0.25">
      <c r="A146" s="72"/>
      <c r="B146" s="73"/>
      <c r="C146" s="86" t="s">
        <v>313</v>
      </c>
      <c r="D146" s="75"/>
      <c r="E146" s="75"/>
      <c r="F146" s="75"/>
      <c r="G146" s="75"/>
      <c r="H146" s="75"/>
      <c r="I146" s="75"/>
      <c r="J146" s="75"/>
      <c r="K146" s="75"/>
      <c r="L146" s="75"/>
      <c r="M146" s="76"/>
      <c r="N146" s="31"/>
      <c r="O146" s="32"/>
      <c r="P146" s="32"/>
      <c r="Q146" s="32"/>
      <c r="R146" s="32"/>
      <c r="S146" s="32"/>
      <c r="T146" s="22"/>
      <c r="U146" s="22"/>
    </row>
    <row r="147" spans="1:21" ht="15.75" customHeight="1" thickBot="1" x14ac:dyDescent="0.3">
      <c r="A147" s="87"/>
      <c r="B147" s="88"/>
      <c r="C147" s="89"/>
      <c r="D147" s="90"/>
      <c r="E147" s="90"/>
      <c r="F147" s="90"/>
      <c r="G147" s="90"/>
      <c r="H147" s="90"/>
      <c r="I147" s="90"/>
      <c r="J147" s="90"/>
      <c r="K147" s="90"/>
      <c r="L147" s="90"/>
      <c r="M147" s="91"/>
      <c r="N147" s="31"/>
      <c r="O147" s="32"/>
      <c r="P147" s="32"/>
      <c r="Q147" s="32"/>
      <c r="R147" s="32"/>
      <c r="S147" s="32"/>
      <c r="T147" s="22"/>
      <c r="U147" s="22"/>
    </row>
    <row r="148" spans="1:21" ht="15.75" customHeight="1" thickBot="1" x14ac:dyDescent="0.3">
      <c r="A148" s="77" t="s">
        <v>314</v>
      </c>
      <c r="B148" s="78" t="s">
        <v>298</v>
      </c>
      <c r="C148" s="92" t="s">
        <v>299</v>
      </c>
      <c r="D148" s="92" t="s">
        <v>300</v>
      </c>
      <c r="E148" s="92" t="s">
        <v>301</v>
      </c>
      <c r="F148" s="92" t="s">
        <v>300</v>
      </c>
      <c r="G148" s="92" t="s">
        <v>302</v>
      </c>
      <c r="H148" s="92" t="s">
        <v>302</v>
      </c>
      <c r="I148" s="92" t="s">
        <v>301</v>
      </c>
      <c r="J148" s="92" t="s">
        <v>303</v>
      </c>
      <c r="K148" s="92" t="s">
        <v>304</v>
      </c>
      <c r="L148" s="92" t="s">
        <v>305</v>
      </c>
      <c r="M148" s="92" t="s">
        <v>306</v>
      </c>
      <c r="N148" s="31"/>
      <c r="O148" s="32"/>
      <c r="P148" s="32"/>
      <c r="Q148" s="32"/>
      <c r="R148" s="32"/>
      <c r="S148" s="32"/>
      <c r="T148" s="22"/>
      <c r="U148" s="22"/>
    </row>
    <row r="149" spans="1:21" ht="15.75" customHeight="1" thickBot="1" x14ac:dyDescent="0.3">
      <c r="A149" s="79">
        <f>SUM(B149:M149)</f>
        <v>4</v>
      </c>
      <c r="B149" s="79">
        <v>1</v>
      </c>
      <c r="C149" s="79">
        <v>0</v>
      </c>
      <c r="D149" s="79">
        <v>0</v>
      </c>
      <c r="E149" s="79">
        <v>1</v>
      </c>
      <c r="F149" s="79">
        <v>0</v>
      </c>
      <c r="G149" s="79">
        <v>0</v>
      </c>
      <c r="H149" s="79">
        <v>1</v>
      </c>
      <c r="I149" s="79">
        <v>0</v>
      </c>
      <c r="J149" s="79">
        <v>0</v>
      </c>
      <c r="K149" s="79">
        <v>1</v>
      </c>
      <c r="L149" s="79">
        <v>0</v>
      </c>
      <c r="M149" s="79">
        <v>0</v>
      </c>
      <c r="N149" s="32"/>
      <c r="O149" s="32"/>
      <c r="P149" s="32"/>
      <c r="Q149" s="32"/>
      <c r="R149" s="32"/>
      <c r="S149" s="32"/>
      <c r="T149" s="22"/>
      <c r="U149" s="22"/>
    </row>
    <row r="150" spans="1:21" ht="15.75" customHeight="1" thickBot="1" x14ac:dyDescent="0.3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32"/>
      <c r="O150" s="32"/>
      <c r="P150" s="32"/>
      <c r="Q150" s="32"/>
      <c r="R150" s="32"/>
      <c r="S150" s="32"/>
      <c r="T150" s="22"/>
      <c r="U150" s="22"/>
    </row>
    <row r="151" spans="1:21" ht="15.75" customHeight="1" thickBot="1" x14ac:dyDescent="0.25">
      <c r="A151" s="30" t="s">
        <v>315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2"/>
      <c r="O151" s="32"/>
      <c r="P151" s="32"/>
      <c r="Q151" s="32"/>
      <c r="R151" s="32"/>
      <c r="S151" s="32"/>
    </row>
    <row r="152" spans="1:21" ht="15.75" customHeight="1" thickBot="1" x14ac:dyDescent="0.25">
      <c r="A152" s="77" t="s">
        <v>316</v>
      </c>
      <c r="B152" s="59">
        <v>3</v>
      </c>
      <c r="C152" s="60" t="s">
        <v>317</v>
      </c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31"/>
      <c r="O152" s="32"/>
      <c r="P152" s="32"/>
      <c r="Q152" s="32"/>
      <c r="R152" s="32"/>
      <c r="S152" s="32"/>
    </row>
    <row r="153" spans="1:21" ht="32.25" customHeight="1" thickBot="1" x14ac:dyDescent="0.25">
      <c r="A153" s="61" t="s">
        <v>289</v>
      </c>
      <c r="B153" s="62"/>
      <c r="C153" s="63" t="s">
        <v>318</v>
      </c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31"/>
      <c r="O153" s="32"/>
      <c r="P153" s="32"/>
      <c r="Q153" s="32"/>
      <c r="R153" s="32"/>
      <c r="S153" s="32"/>
    </row>
    <row r="154" spans="1:21" ht="16.5" thickBot="1" x14ac:dyDescent="0.3">
      <c r="A154" s="61" t="s">
        <v>291</v>
      </c>
      <c r="B154" s="62"/>
      <c r="C154" s="66">
        <v>4</v>
      </c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31"/>
      <c r="O154" s="32"/>
      <c r="P154" s="32"/>
      <c r="Q154" s="32"/>
      <c r="R154" s="32"/>
      <c r="S154" s="32"/>
      <c r="T154" s="22"/>
      <c r="U154" s="22"/>
    </row>
    <row r="155" spans="1:21" ht="15.75" customHeight="1" x14ac:dyDescent="0.25">
      <c r="A155" s="64" t="s">
        <v>292</v>
      </c>
      <c r="B155" s="84"/>
      <c r="C155" s="93" t="s">
        <v>319</v>
      </c>
      <c r="D155" s="94"/>
      <c r="E155" s="94"/>
      <c r="F155" s="94"/>
      <c r="G155" s="94"/>
      <c r="H155" s="94"/>
      <c r="I155" s="94"/>
      <c r="J155" s="94"/>
      <c r="K155" s="94"/>
      <c r="L155" s="94"/>
      <c r="M155" s="95"/>
      <c r="N155" s="31"/>
      <c r="O155" s="32"/>
      <c r="P155" s="32"/>
      <c r="Q155" s="32"/>
      <c r="R155" s="32"/>
      <c r="S155" s="32"/>
      <c r="T155" s="22"/>
      <c r="U155" s="22"/>
    </row>
    <row r="156" spans="1:21" ht="15.75" customHeight="1" x14ac:dyDescent="0.25">
      <c r="A156" s="72"/>
      <c r="B156" s="73"/>
      <c r="C156" s="96" t="s">
        <v>320</v>
      </c>
      <c r="D156" s="97"/>
      <c r="E156" s="97"/>
      <c r="F156" s="97"/>
      <c r="G156" s="97"/>
      <c r="H156" s="97"/>
      <c r="I156" s="97"/>
      <c r="J156" s="97"/>
      <c r="K156" s="97"/>
      <c r="L156" s="97"/>
      <c r="M156" s="98"/>
      <c r="N156" s="31"/>
      <c r="O156" s="32"/>
      <c r="P156" s="32"/>
      <c r="Q156" s="32"/>
      <c r="R156" s="32"/>
      <c r="S156" s="32"/>
      <c r="T156" s="22"/>
      <c r="U156" s="22"/>
    </row>
    <row r="157" spans="1:21" ht="15.75" customHeight="1" x14ac:dyDescent="0.25">
      <c r="A157" s="72"/>
      <c r="B157" s="73"/>
      <c r="C157" s="96" t="s">
        <v>321</v>
      </c>
      <c r="D157" s="97"/>
      <c r="E157" s="97"/>
      <c r="F157" s="97"/>
      <c r="G157" s="97"/>
      <c r="H157" s="97"/>
      <c r="I157" s="97"/>
      <c r="J157" s="97"/>
      <c r="K157" s="97"/>
      <c r="L157" s="97"/>
      <c r="M157" s="98"/>
      <c r="N157" s="31"/>
      <c r="O157" s="32"/>
      <c r="P157" s="32"/>
      <c r="Q157" s="32"/>
      <c r="R157" s="32"/>
      <c r="S157" s="32"/>
      <c r="T157" s="22"/>
      <c r="U157" s="22"/>
    </row>
    <row r="158" spans="1:21" ht="15.75" x14ac:dyDescent="0.25">
      <c r="A158" s="72"/>
      <c r="B158" s="73"/>
      <c r="C158" s="96" t="s">
        <v>322</v>
      </c>
      <c r="D158" s="97"/>
      <c r="E158" s="97"/>
      <c r="F158" s="97"/>
      <c r="G158" s="97"/>
      <c r="H158" s="97"/>
      <c r="I158" s="97"/>
      <c r="J158" s="97"/>
      <c r="K158" s="97"/>
      <c r="L158" s="97"/>
      <c r="M158" s="98"/>
      <c r="N158" s="31"/>
      <c r="O158" s="32"/>
      <c r="P158" s="32"/>
      <c r="Q158" s="32"/>
      <c r="R158" s="32"/>
      <c r="S158" s="32"/>
      <c r="T158" s="22"/>
      <c r="U158" s="22"/>
    </row>
    <row r="159" spans="1:21" ht="15.75" x14ac:dyDescent="0.25">
      <c r="A159" s="72"/>
      <c r="B159" s="73"/>
      <c r="C159" s="96" t="s">
        <v>323</v>
      </c>
      <c r="D159" s="97"/>
      <c r="E159" s="97"/>
      <c r="F159" s="97"/>
      <c r="G159" s="97"/>
      <c r="H159" s="97"/>
      <c r="I159" s="97"/>
      <c r="J159" s="97"/>
      <c r="K159" s="97"/>
      <c r="L159" s="97"/>
      <c r="M159" s="98"/>
      <c r="N159" s="31"/>
      <c r="O159" s="32"/>
      <c r="P159" s="32"/>
      <c r="Q159" s="32"/>
      <c r="R159" s="32"/>
      <c r="S159" s="32"/>
      <c r="T159" s="22"/>
      <c r="U159" s="22"/>
    </row>
    <row r="160" spans="1:21" ht="16.5" thickBot="1" x14ac:dyDescent="0.3">
      <c r="A160" s="87"/>
      <c r="B160" s="88"/>
      <c r="C160" s="99"/>
      <c r="D160" s="100"/>
      <c r="E160" s="100"/>
      <c r="F160" s="100"/>
      <c r="G160" s="100"/>
      <c r="H160" s="100"/>
      <c r="I160" s="100"/>
      <c r="J160" s="100"/>
      <c r="K160" s="100"/>
      <c r="L160" s="100"/>
      <c r="M160" s="101"/>
      <c r="N160" s="31"/>
      <c r="O160" s="32"/>
      <c r="P160" s="32"/>
      <c r="Q160" s="32"/>
      <c r="R160" s="32"/>
      <c r="S160" s="32"/>
      <c r="T160" s="22"/>
      <c r="U160" s="22"/>
    </row>
    <row r="161" spans="1:21" ht="16.5" thickBot="1" x14ac:dyDescent="0.3">
      <c r="A161" s="77" t="s">
        <v>324</v>
      </c>
      <c r="B161" s="78" t="s">
        <v>298</v>
      </c>
      <c r="C161" s="92" t="s">
        <v>299</v>
      </c>
      <c r="D161" s="92" t="s">
        <v>300</v>
      </c>
      <c r="E161" s="92" t="s">
        <v>301</v>
      </c>
      <c r="F161" s="92" t="s">
        <v>300</v>
      </c>
      <c r="G161" s="92" t="s">
        <v>302</v>
      </c>
      <c r="H161" s="92" t="s">
        <v>302</v>
      </c>
      <c r="I161" s="92" t="s">
        <v>301</v>
      </c>
      <c r="J161" s="92" t="s">
        <v>303</v>
      </c>
      <c r="K161" s="92" t="s">
        <v>304</v>
      </c>
      <c r="L161" s="92" t="s">
        <v>305</v>
      </c>
      <c r="M161" s="92" t="s">
        <v>306</v>
      </c>
      <c r="N161" s="31"/>
      <c r="O161" s="32"/>
      <c r="P161" s="32"/>
      <c r="Q161" s="32"/>
      <c r="R161" s="32"/>
      <c r="S161" s="32"/>
      <c r="T161" s="22"/>
      <c r="U161" s="22"/>
    </row>
    <row r="162" spans="1:21" ht="15.75" customHeight="1" thickBot="1" x14ac:dyDescent="0.25">
      <c r="A162" s="79">
        <f>SUM(B162:M162)</f>
        <v>4</v>
      </c>
      <c r="B162" s="79">
        <v>1</v>
      </c>
      <c r="C162" s="79">
        <v>0</v>
      </c>
      <c r="D162" s="79">
        <v>1</v>
      </c>
      <c r="E162" s="79">
        <v>0</v>
      </c>
      <c r="F162" s="79">
        <v>1</v>
      </c>
      <c r="G162" s="79">
        <v>0</v>
      </c>
      <c r="H162" s="79">
        <v>1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32"/>
      <c r="O162" s="32"/>
      <c r="P162" s="32"/>
      <c r="Q162" s="32"/>
      <c r="R162" s="32"/>
      <c r="S162" s="32"/>
    </row>
    <row r="163" spans="1:21" ht="15.75" customHeight="1" thickBot="1" x14ac:dyDescent="0.2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32"/>
      <c r="O163" s="32"/>
      <c r="P163" s="32"/>
      <c r="Q163" s="32"/>
      <c r="R163" s="32"/>
      <c r="S163" s="32"/>
    </row>
    <row r="164" spans="1:21" ht="32.25" customHeight="1" thickBot="1" x14ac:dyDescent="0.25">
      <c r="A164" s="30" t="s">
        <v>325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1"/>
      <c r="O164" s="32"/>
      <c r="P164" s="32"/>
      <c r="Q164" s="102"/>
      <c r="R164" s="102"/>
      <c r="S164" s="102"/>
    </row>
    <row r="165" spans="1:21" ht="16.5" thickBot="1" x14ac:dyDescent="0.3">
      <c r="A165" s="77" t="s">
        <v>326</v>
      </c>
      <c r="B165" s="103" t="s">
        <v>9</v>
      </c>
      <c r="C165" s="104" t="str">
        <f>IF((B165=""),"",VLOOKUP(B165,EEEEEEEEEEEEEEEEEEEEEEEE,2,0))</f>
        <v>SECTOR PUBLICO MUNICIPAL</v>
      </c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31"/>
      <c r="O165" s="32"/>
      <c r="P165" s="32"/>
      <c r="Q165" s="102"/>
      <c r="R165" s="102"/>
      <c r="S165" s="102"/>
      <c r="T165" s="22"/>
      <c r="U165" s="22"/>
    </row>
    <row r="166" spans="1:21" ht="15.75" customHeight="1" thickBot="1" x14ac:dyDescent="0.3">
      <c r="A166" s="77" t="s">
        <v>327</v>
      </c>
      <c r="B166" s="103" t="s">
        <v>15</v>
      </c>
      <c r="C166" s="104" t="str">
        <f>IF((B166=""),"",VLOOKUP(B166,EEEEEEEEEEEEEEEEEEEEEEEE,2,0))</f>
        <v>SECTOR PUBLICO NO FINANCIERO</v>
      </c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31"/>
      <c r="O166" s="32"/>
      <c r="P166" s="32"/>
      <c r="Q166" s="102"/>
      <c r="R166" s="102"/>
      <c r="S166" s="102"/>
      <c r="T166" s="22"/>
      <c r="U166" s="22"/>
    </row>
    <row r="167" spans="1:21" ht="15.75" customHeight="1" thickBot="1" x14ac:dyDescent="0.3">
      <c r="A167" s="77" t="s">
        <v>328</v>
      </c>
      <c r="B167" s="103" t="s">
        <v>21</v>
      </c>
      <c r="C167" s="104" t="str">
        <f>IF((B167=""),"",VLOOKUP(B167,EEEEEEEEEEEEEEEEEEEEEEEE,2,0))</f>
        <v>GOBIERNO GENERAL MUNICIPAL</v>
      </c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31"/>
      <c r="O167" s="32"/>
      <c r="P167" s="32"/>
      <c r="Q167" s="102"/>
      <c r="R167" s="102"/>
      <c r="S167" s="102"/>
      <c r="T167" s="22"/>
      <c r="U167" s="22"/>
    </row>
    <row r="168" spans="1:21" ht="15.75" customHeight="1" thickBot="1" x14ac:dyDescent="0.3">
      <c r="A168" s="77" t="s">
        <v>329</v>
      </c>
      <c r="B168" s="103" t="s">
        <v>37</v>
      </c>
      <c r="C168" s="104" t="str">
        <f>IF((B168=""),"",VLOOKUP(B168,EEEEEEEEEEEEEEEEEEEEEEEE,2,0))</f>
        <v>Entidades Paraestatales y Fideicomisos No Empresariales y No Financieros</v>
      </c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31"/>
      <c r="O168" s="32"/>
      <c r="P168" s="32"/>
      <c r="Q168" s="102"/>
      <c r="R168" s="102"/>
      <c r="S168" s="102"/>
      <c r="T168" s="22"/>
      <c r="U168" s="22"/>
    </row>
    <row r="169" spans="1:21" ht="15.75" customHeight="1" thickBot="1" x14ac:dyDescent="0.3">
      <c r="A169" s="105" t="s">
        <v>330</v>
      </c>
      <c r="B169" s="103" t="s">
        <v>37</v>
      </c>
      <c r="C169" s="106" t="str">
        <f>IF((B169=""),"",VLOOKUP(B169,EEEEEEEEEEEEEEEEEEEEEEEE,2,0))</f>
        <v>Entidades Paraestatales y Fideicomisos No Empresariales y No Financieros</v>
      </c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31"/>
      <c r="O169" s="32"/>
      <c r="P169" s="32"/>
      <c r="Q169" s="102"/>
      <c r="R169" s="102"/>
      <c r="S169" s="102"/>
      <c r="T169" s="22"/>
      <c r="U169" s="22"/>
    </row>
    <row r="170" spans="1:21" ht="15.75" customHeight="1" thickBot="1" x14ac:dyDescent="0.3">
      <c r="A170" s="107" t="s">
        <v>331</v>
      </c>
      <c r="B170" s="108" t="s">
        <v>332</v>
      </c>
      <c r="C170" s="109" t="s">
        <v>333</v>
      </c>
      <c r="D170" s="110"/>
      <c r="E170" s="110"/>
      <c r="F170" s="110"/>
      <c r="G170" s="110"/>
      <c r="H170" s="110"/>
      <c r="I170" s="110"/>
      <c r="J170" s="110"/>
      <c r="K170" s="110"/>
      <c r="L170" s="110"/>
      <c r="M170" s="111"/>
      <c r="N170" s="31"/>
      <c r="O170" s="32"/>
      <c r="P170" s="32"/>
      <c r="Q170" s="102"/>
      <c r="R170" s="102"/>
      <c r="S170" s="102"/>
      <c r="T170" s="22"/>
      <c r="U170" s="22"/>
    </row>
    <row r="171" spans="1:21" ht="16.5" thickBot="1" x14ac:dyDescent="0.3">
      <c r="A171" s="112" t="s">
        <v>334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31"/>
      <c r="O171" s="32"/>
      <c r="P171" s="32"/>
      <c r="Q171" s="102"/>
      <c r="R171" s="102"/>
      <c r="S171" s="102"/>
      <c r="T171" s="22"/>
      <c r="U171" s="22"/>
    </row>
    <row r="172" spans="1:21" ht="16.5" thickBot="1" x14ac:dyDescent="0.3">
      <c r="A172" s="30" t="s">
        <v>335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2"/>
      <c r="O172" s="32"/>
      <c r="P172" s="32"/>
      <c r="Q172" s="32"/>
      <c r="R172" s="32"/>
      <c r="S172" s="32"/>
      <c r="T172" s="22"/>
      <c r="U172" s="22"/>
    </row>
    <row r="173" spans="1:21" ht="15.75" x14ac:dyDescent="0.25">
      <c r="A173" s="105" t="s">
        <v>336</v>
      </c>
      <c r="B173" s="113">
        <v>1400320</v>
      </c>
      <c r="C173" s="114" t="s">
        <v>337</v>
      </c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32"/>
      <c r="O173" s="32"/>
      <c r="P173" s="32"/>
      <c r="Q173" s="32"/>
      <c r="R173" s="32"/>
      <c r="S173" s="32"/>
      <c r="T173" s="22"/>
      <c r="U173" s="22"/>
    </row>
    <row r="174" spans="1:21" ht="16.5" thickBot="1" x14ac:dyDescent="0.3">
      <c r="A174" s="115" t="s">
        <v>336</v>
      </c>
      <c r="B174" s="116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32"/>
      <c r="O174" s="32"/>
      <c r="P174" s="32"/>
      <c r="Q174" s="32"/>
      <c r="R174" s="32"/>
      <c r="S174" s="32"/>
      <c r="T174" s="22"/>
      <c r="U174" s="22"/>
    </row>
    <row r="175" spans="1:21" ht="16.5" customHeight="1" thickBot="1" x14ac:dyDescent="0.25">
      <c r="A175" s="112" t="s">
        <v>338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8"/>
      <c r="O175" s="118"/>
      <c r="P175" s="118"/>
      <c r="Q175" s="118"/>
      <c r="R175" s="118"/>
      <c r="S175" s="118"/>
    </row>
    <row r="176" spans="1:21" ht="16.5" customHeight="1" thickBot="1" x14ac:dyDescent="0.25">
      <c r="A176" s="119" t="s">
        <v>339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1"/>
      <c r="N176" s="32"/>
      <c r="O176" s="32"/>
      <c r="P176" s="32"/>
      <c r="Q176" s="32"/>
      <c r="R176" s="32"/>
      <c r="S176" s="32"/>
    </row>
    <row r="177" spans="1:19" ht="16.5" customHeight="1" thickBot="1" x14ac:dyDescent="0.25">
      <c r="A177" s="77" t="s">
        <v>340</v>
      </c>
      <c r="B177" s="122" t="s">
        <v>341</v>
      </c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4"/>
      <c r="N177" s="32"/>
      <c r="O177" s="32"/>
      <c r="P177" s="32"/>
      <c r="Q177" s="32"/>
      <c r="R177" s="32"/>
      <c r="S177" s="32"/>
    </row>
    <row r="178" spans="1:19" ht="16.5" customHeight="1" thickBot="1" x14ac:dyDescent="0.25">
      <c r="A178" s="77" t="s">
        <v>342</v>
      </c>
      <c r="B178" s="122" t="s">
        <v>343</v>
      </c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4"/>
      <c r="N178" s="32"/>
      <c r="O178" s="32"/>
      <c r="P178" s="32"/>
      <c r="Q178" s="32"/>
      <c r="R178" s="32"/>
      <c r="S178" s="32"/>
    </row>
    <row r="179" spans="1:19" ht="16.5" customHeight="1" thickBot="1" x14ac:dyDescent="0.25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</row>
    <row r="180" spans="1:19" ht="16.5" customHeight="1" thickBot="1" x14ac:dyDescent="0.25">
      <c r="A180" s="126" t="s">
        <v>344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</row>
    <row r="181" spans="1:19" ht="16.5" customHeight="1" x14ac:dyDescent="0.2">
      <c r="A181" s="127" t="s">
        <v>274</v>
      </c>
      <c r="B181" s="127" t="s">
        <v>345</v>
      </c>
      <c r="C181" s="127" t="s">
        <v>346</v>
      </c>
      <c r="D181" s="127" t="s">
        <v>331</v>
      </c>
      <c r="E181" s="127" t="s">
        <v>336</v>
      </c>
      <c r="F181" s="127" t="s">
        <v>347</v>
      </c>
      <c r="G181" s="128" t="s">
        <v>348</v>
      </c>
      <c r="H181" s="128" t="s">
        <v>349</v>
      </c>
      <c r="I181" s="128" t="s">
        <v>350</v>
      </c>
      <c r="J181" s="128" t="s">
        <v>351</v>
      </c>
      <c r="K181" s="128" t="s">
        <v>352</v>
      </c>
      <c r="L181" s="128" t="s">
        <v>353</v>
      </c>
      <c r="M181" s="128" t="s">
        <v>354</v>
      </c>
      <c r="N181" s="128" t="s">
        <v>355</v>
      </c>
      <c r="O181" s="128" t="s">
        <v>356</v>
      </c>
      <c r="P181" s="128" t="s">
        <v>357</v>
      </c>
      <c r="Q181" s="128" t="s">
        <v>358</v>
      </c>
      <c r="R181" s="128" t="s">
        <v>359</v>
      </c>
      <c r="S181" s="129" t="s">
        <v>360</v>
      </c>
    </row>
    <row r="182" spans="1:19" ht="16.5" customHeight="1" x14ac:dyDescent="0.2">
      <c r="A182" s="130" t="s">
        <v>110</v>
      </c>
      <c r="B182" s="130" t="s">
        <v>281</v>
      </c>
      <c r="C182" s="130">
        <v>31120</v>
      </c>
      <c r="D182" s="130">
        <v>8101</v>
      </c>
      <c r="E182" s="130">
        <v>1400320</v>
      </c>
      <c r="F182" s="131">
        <v>1131</v>
      </c>
      <c r="G182" s="132">
        <v>73667.360000000001</v>
      </c>
      <c r="H182" s="132">
        <v>73667.360000000001</v>
      </c>
      <c r="I182" s="132">
        <v>73667.360000000001</v>
      </c>
      <c r="J182" s="132">
        <v>73667.360000000001</v>
      </c>
      <c r="K182" s="132">
        <v>73667.360000000001</v>
      </c>
      <c r="L182" s="132">
        <v>73667.360000000001</v>
      </c>
      <c r="M182" s="132">
        <v>73667.360000000001</v>
      </c>
      <c r="N182" s="132">
        <v>73667.360000000001</v>
      </c>
      <c r="O182" s="132">
        <v>73667.360000000001</v>
      </c>
      <c r="P182" s="132">
        <v>73667.360000000001</v>
      </c>
      <c r="Q182" s="132">
        <v>73667.34</v>
      </c>
      <c r="R182" s="132">
        <v>73667.360000000001</v>
      </c>
      <c r="S182" s="133">
        <f>SUM(G182:R182)</f>
        <v>884008.29999999993</v>
      </c>
    </row>
    <row r="183" spans="1:19" ht="16.5" customHeight="1" x14ac:dyDescent="0.2">
      <c r="A183" s="130" t="s">
        <v>110</v>
      </c>
      <c r="B183" s="130" t="s">
        <v>281</v>
      </c>
      <c r="C183" s="130">
        <v>31120</v>
      </c>
      <c r="D183" s="130">
        <v>8101</v>
      </c>
      <c r="E183" s="130">
        <v>1400320</v>
      </c>
      <c r="F183" s="131">
        <v>1321</v>
      </c>
      <c r="G183" s="134">
        <v>0</v>
      </c>
      <c r="H183" s="134">
        <v>0</v>
      </c>
      <c r="I183" s="134">
        <v>0</v>
      </c>
      <c r="J183" s="134">
        <v>0</v>
      </c>
      <c r="K183" s="134">
        <v>0</v>
      </c>
      <c r="L183" s="132">
        <v>36325.129999999997</v>
      </c>
      <c r="M183" s="134">
        <v>0</v>
      </c>
      <c r="N183" s="134">
        <v>0</v>
      </c>
      <c r="O183" s="134">
        <v>0</v>
      </c>
      <c r="P183" s="134">
        <v>0</v>
      </c>
      <c r="Q183" s="134">
        <v>0</v>
      </c>
      <c r="R183" s="132">
        <v>36325.120000000003</v>
      </c>
      <c r="S183" s="133">
        <f t="shared" ref="S183:S204" si="0">SUM(G183:R183)</f>
        <v>72650.25</v>
      </c>
    </row>
    <row r="184" spans="1:19" ht="15.75" customHeight="1" x14ac:dyDescent="0.2">
      <c r="A184" s="130" t="s">
        <v>110</v>
      </c>
      <c r="B184" s="130" t="s">
        <v>281</v>
      </c>
      <c r="C184" s="130">
        <v>31120</v>
      </c>
      <c r="D184" s="130">
        <v>8101</v>
      </c>
      <c r="E184" s="130">
        <v>1400320</v>
      </c>
      <c r="F184" s="131">
        <v>1323</v>
      </c>
      <c r="G184" s="134">
        <v>0</v>
      </c>
      <c r="H184" s="134">
        <v>0</v>
      </c>
      <c r="I184" s="134">
        <v>0</v>
      </c>
      <c r="J184" s="134">
        <v>0</v>
      </c>
      <c r="K184" s="134">
        <v>0</v>
      </c>
      <c r="L184" s="132">
        <v>0</v>
      </c>
      <c r="M184" s="134">
        <v>0</v>
      </c>
      <c r="N184" s="134">
        <v>0</v>
      </c>
      <c r="O184" s="134">
        <v>0</v>
      </c>
      <c r="P184" s="134">
        <v>0</v>
      </c>
      <c r="Q184" s="134">
        <v>0</v>
      </c>
      <c r="R184" s="132">
        <v>121083.76</v>
      </c>
      <c r="S184" s="133">
        <f t="shared" si="0"/>
        <v>121083.76</v>
      </c>
    </row>
    <row r="185" spans="1:19" ht="15.75" x14ac:dyDescent="0.2">
      <c r="A185" s="130" t="s">
        <v>110</v>
      </c>
      <c r="B185" s="130" t="s">
        <v>281</v>
      </c>
      <c r="C185" s="130">
        <v>31120</v>
      </c>
      <c r="D185" s="130">
        <v>8101</v>
      </c>
      <c r="E185" s="130">
        <v>1400320</v>
      </c>
      <c r="F185" s="131">
        <v>1413</v>
      </c>
      <c r="G185" s="132">
        <v>8925.57</v>
      </c>
      <c r="H185" s="132">
        <v>8925.57</v>
      </c>
      <c r="I185" s="132">
        <v>8925.57</v>
      </c>
      <c r="J185" s="132">
        <v>8925.57</v>
      </c>
      <c r="K185" s="132">
        <v>8925.57</v>
      </c>
      <c r="L185" s="132">
        <v>8925.57</v>
      </c>
      <c r="M185" s="132">
        <v>8925.57</v>
      </c>
      <c r="N185" s="132">
        <v>8925.57</v>
      </c>
      <c r="O185" s="132">
        <v>8925.57</v>
      </c>
      <c r="P185" s="132">
        <v>8925.57</v>
      </c>
      <c r="Q185" s="132">
        <v>8925.57</v>
      </c>
      <c r="R185" s="132">
        <v>8925.58</v>
      </c>
      <c r="S185" s="133">
        <f t="shared" si="0"/>
        <v>107106.85000000002</v>
      </c>
    </row>
    <row r="186" spans="1:19" s="135" customFormat="1" ht="16.5" customHeight="1" x14ac:dyDescent="0.2">
      <c r="A186" s="130" t="s">
        <v>110</v>
      </c>
      <c r="B186" s="130" t="s">
        <v>281</v>
      </c>
      <c r="C186" s="130">
        <v>31120</v>
      </c>
      <c r="D186" s="130">
        <v>8101</v>
      </c>
      <c r="E186" s="130">
        <v>1400320</v>
      </c>
      <c r="F186" s="131">
        <v>1421</v>
      </c>
      <c r="G186" s="132">
        <v>4315.29</v>
      </c>
      <c r="H186" s="132">
        <v>4315.29</v>
      </c>
      <c r="I186" s="132">
        <v>4315.29</v>
      </c>
      <c r="J186" s="132">
        <v>4315.29</v>
      </c>
      <c r="K186" s="132">
        <v>4315.29</v>
      </c>
      <c r="L186" s="132">
        <v>4315.29</v>
      </c>
      <c r="M186" s="132">
        <v>4315.29</v>
      </c>
      <c r="N186" s="132">
        <v>4315.29</v>
      </c>
      <c r="O186" s="132">
        <v>4315.29</v>
      </c>
      <c r="P186" s="132">
        <v>4315.29</v>
      </c>
      <c r="Q186" s="132">
        <v>4315.29</v>
      </c>
      <c r="R186" s="132">
        <v>4315.32</v>
      </c>
      <c r="S186" s="133">
        <f t="shared" si="0"/>
        <v>51783.51</v>
      </c>
    </row>
    <row r="187" spans="1:19" ht="15.75" x14ac:dyDescent="0.2">
      <c r="A187" s="130" t="s">
        <v>110</v>
      </c>
      <c r="B187" s="130" t="s">
        <v>281</v>
      </c>
      <c r="C187" s="130">
        <v>31120</v>
      </c>
      <c r="D187" s="130">
        <v>8101</v>
      </c>
      <c r="E187" s="130">
        <v>1400320</v>
      </c>
      <c r="F187" s="131">
        <v>1431</v>
      </c>
      <c r="G187" s="132">
        <v>5415.69</v>
      </c>
      <c r="H187" s="132">
        <v>5415.69</v>
      </c>
      <c r="I187" s="132">
        <v>5415.69</v>
      </c>
      <c r="J187" s="132">
        <v>5415.69</v>
      </c>
      <c r="K187" s="132">
        <v>5415.69</v>
      </c>
      <c r="L187" s="132">
        <v>5415.69</v>
      </c>
      <c r="M187" s="132">
        <v>5415.69</v>
      </c>
      <c r="N187" s="132">
        <v>5415.69</v>
      </c>
      <c r="O187" s="132">
        <v>5415.69</v>
      </c>
      <c r="P187" s="132">
        <v>5415.69</v>
      </c>
      <c r="Q187" s="132">
        <v>5415.69</v>
      </c>
      <c r="R187" s="132">
        <v>5415.74</v>
      </c>
      <c r="S187" s="133">
        <f t="shared" si="0"/>
        <v>64988.33</v>
      </c>
    </row>
    <row r="188" spans="1:19" ht="16.5" customHeight="1" x14ac:dyDescent="0.2">
      <c r="A188" s="130" t="s">
        <v>110</v>
      </c>
      <c r="B188" s="130" t="s">
        <v>281</v>
      </c>
      <c r="C188" s="130">
        <v>31120</v>
      </c>
      <c r="D188" s="130">
        <v>8101</v>
      </c>
      <c r="E188" s="130">
        <v>1400320</v>
      </c>
      <c r="F188" s="131">
        <v>1541</v>
      </c>
      <c r="G188" s="132">
        <v>1625</v>
      </c>
      <c r="H188" s="132">
        <v>1625</v>
      </c>
      <c r="I188" s="132">
        <v>1625</v>
      </c>
      <c r="J188" s="132">
        <v>1625</v>
      </c>
      <c r="K188" s="132">
        <v>1625</v>
      </c>
      <c r="L188" s="132">
        <v>1625</v>
      </c>
      <c r="M188" s="132">
        <v>1625</v>
      </c>
      <c r="N188" s="132">
        <v>1625</v>
      </c>
      <c r="O188" s="132">
        <v>1625</v>
      </c>
      <c r="P188" s="132">
        <v>1625</v>
      </c>
      <c r="Q188" s="132">
        <v>1625</v>
      </c>
      <c r="R188" s="132">
        <v>1625</v>
      </c>
      <c r="S188" s="133">
        <f t="shared" si="0"/>
        <v>19500</v>
      </c>
    </row>
    <row r="189" spans="1:19" ht="16.5" customHeight="1" x14ac:dyDescent="0.2">
      <c r="A189" s="130" t="s">
        <v>110</v>
      </c>
      <c r="B189" s="130" t="s">
        <v>281</v>
      </c>
      <c r="C189" s="130">
        <v>31120</v>
      </c>
      <c r="D189" s="130">
        <v>8101</v>
      </c>
      <c r="E189" s="130">
        <v>1400320</v>
      </c>
      <c r="F189" s="136">
        <v>2111</v>
      </c>
      <c r="G189" s="134">
        <v>937</v>
      </c>
      <c r="H189" s="132">
        <v>0</v>
      </c>
      <c r="I189" s="132">
        <v>1000.5</v>
      </c>
      <c r="J189" s="132">
        <v>0</v>
      </c>
      <c r="K189" s="132">
        <v>1500</v>
      </c>
      <c r="L189" s="132">
        <v>4000</v>
      </c>
      <c r="M189" s="132">
        <v>0</v>
      </c>
      <c r="N189" s="132">
        <v>2000</v>
      </c>
      <c r="O189" s="132">
        <v>1500</v>
      </c>
      <c r="P189" s="132">
        <v>0</v>
      </c>
      <c r="Q189" s="132">
        <v>2000</v>
      </c>
      <c r="R189" s="132">
        <v>0</v>
      </c>
      <c r="S189" s="133">
        <f t="shared" si="0"/>
        <v>12937.5</v>
      </c>
    </row>
    <row r="190" spans="1:19" ht="16.5" customHeight="1" x14ac:dyDescent="0.2">
      <c r="A190" s="130" t="s">
        <v>110</v>
      </c>
      <c r="B190" s="130" t="s">
        <v>281</v>
      </c>
      <c r="C190" s="130">
        <v>31120</v>
      </c>
      <c r="D190" s="130">
        <v>8101</v>
      </c>
      <c r="E190" s="130">
        <v>1400320</v>
      </c>
      <c r="F190" s="136">
        <v>2141</v>
      </c>
      <c r="G190" s="134">
        <v>10690</v>
      </c>
      <c r="H190" s="132">
        <v>1000</v>
      </c>
      <c r="I190" s="132">
        <v>0</v>
      </c>
      <c r="J190" s="132">
        <v>0</v>
      </c>
      <c r="K190" s="132">
        <v>900</v>
      </c>
      <c r="L190" s="132">
        <v>0</v>
      </c>
      <c r="M190" s="132">
        <v>0</v>
      </c>
      <c r="N190" s="132">
        <v>1000</v>
      </c>
      <c r="O190" s="132">
        <v>0</v>
      </c>
      <c r="P190" s="132">
        <v>0</v>
      </c>
      <c r="Q190" s="132">
        <v>900</v>
      </c>
      <c r="R190" s="132">
        <v>0</v>
      </c>
      <c r="S190" s="133">
        <f t="shared" si="0"/>
        <v>14490</v>
      </c>
    </row>
    <row r="191" spans="1:19" ht="16.5" customHeight="1" x14ac:dyDescent="0.2">
      <c r="A191" s="130" t="s">
        <v>110</v>
      </c>
      <c r="B191" s="130" t="s">
        <v>281</v>
      </c>
      <c r="C191" s="130">
        <v>31120</v>
      </c>
      <c r="D191" s="130">
        <v>8101</v>
      </c>
      <c r="E191" s="130">
        <v>1400320</v>
      </c>
      <c r="F191" s="136">
        <v>2491</v>
      </c>
      <c r="G191" s="134">
        <v>20000</v>
      </c>
      <c r="H191" s="132">
        <v>11347.5</v>
      </c>
      <c r="I191" s="132">
        <v>2000</v>
      </c>
      <c r="J191" s="132">
        <v>0</v>
      </c>
      <c r="K191" s="132">
        <v>1000</v>
      </c>
      <c r="L191" s="132"/>
      <c r="M191" s="132"/>
      <c r="N191" s="132">
        <v>1500</v>
      </c>
      <c r="O191" s="132"/>
      <c r="P191" s="132">
        <v>2000</v>
      </c>
      <c r="Q191" s="132"/>
      <c r="R191" s="132">
        <v>2000</v>
      </c>
      <c r="S191" s="133">
        <f t="shared" si="0"/>
        <v>39847.5</v>
      </c>
    </row>
    <row r="192" spans="1:19" ht="15.75" x14ac:dyDescent="0.2">
      <c r="A192" s="130" t="s">
        <v>110</v>
      </c>
      <c r="B192" s="130" t="s">
        <v>281</v>
      </c>
      <c r="C192" s="130">
        <v>31120</v>
      </c>
      <c r="D192" s="130">
        <v>8101</v>
      </c>
      <c r="E192" s="130">
        <v>1400320</v>
      </c>
      <c r="F192" s="136">
        <v>2612</v>
      </c>
      <c r="G192" s="132">
        <v>5833.33</v>
      </c>
      <c r="H192" s="132">
        <v>5833.33</v>
      </c>
      <c r="I192" s="132">
        <v>5833.33</v>
      </c>
      <c r="J192" s="132">
        <v>5833.33</v>
      </c>
      <c r="K192" s="132">
        <v>5833.33</v>
      </c>
      <c r="L192" s="132">
        <v>5833.33</v>
      </c>
      <c r="M192" s="132">
        <v>5833.33</v>
      </c>
      <c r="N192" s="132">
        <v>5833.33</v>
      </c>
      <c r="O192" s="132">
        <v>5833.33</v>
      </c>
      <c r="P192" s="132">
        <v>5833.33</v>
      </c>
      <c r="Q192" s="132">
        <v>5833.33</v>
      </c>
      <c r="R192" s="132">
        <v>5833.37</v>
      </c>
      <c r="S192" s="133">
        <f t="shared" si="0"/>
        <v>70000.000000000015</v>
      </c>
    </row>
    <row r="193" spans="1:22" ht="15.75" x14ac:dyDescent="0.2">
      <c r="A193" s="130" t="s">
        <v>110</v>
      </c>
      <c r="B193" s="130" t="s">
        <v>281</v>
      </c>
      <c r="C193" s="130">
        <v>31120</v>
      </c>
      <c r="D193" s="130">
        <v>8101</v>
      </c>
      <c r="E193" s="130">
        <v>1400320</v>
      </c>
      <c r="F193" s="136">
        <v>2921</v>
      </c>
      <c r="G193" s="134">
        <v>15875</v>
      </c>
      <c r="H193" s="132">
        <v>5000</v>
      </c>
      <c r="I193" s="132">
        <v>2000</v>
      </c>
      <c r="J193" s="132">
        <v>1000</v>
      </c>
      <c r="K193" s="132">
        <v>0</v>
      </c>
      <c r="L193" s="132">
        <v>0</v>
      </c>
      <c r="M193" s="132">
        <v>1000</v>
      </c>
      <c r="N193" s="132">
        <v>0</v>
      </c>
      <c r="O193" s="132">
        <v>0</v>
      </c>
      <c r="P193" s="132">
        <v>1000</v>
      </c>
      <c r="Q193" s="132">
        <v>0</v>
      </c>
      <c r="R193" s="132">
        <v>0</v>
      </c>
      <c r="S193" s="133">
        <f t="shared" si="0"/>
        <v>25875</v>
      </c>
      <c r="V193" s="137"/>
    </row>
    <row r="194" spans="1:22" ht="15.75" x14ac:dyDescent="0.2">
      <c r="A194" s="130" t="s">
        <v>110</v>
      </c>
      <c r="B194" s="130" t="s">
        <v>281</v>
      </c>
      <c r="C194" s="130">
        <v>31120</v>
      </c>
      <c r="D194" s="130">
        <v>8101</v>
      </c>
      <c r="E194" s="130">
        <v>1400320</v>
      </c>
      <c r="F194" s="136">
        <v>2941</v>
      </c>
      <c r="G194" s="138">
        <v>0</v>
      </c>
      <c r="H194" s="132">
        <v>1000</v>
      </c>
      <c r="I194" s="132">
        <v>2000</v>
      </c>
      <c r="J194" s="132">
        <v>0</v>
      </c>
      <c r="K194" s="132">
        <v>1000</v>
      </c>
      <c r="L194" s="132">
        <v>0</v>
      </c>
      <c r="M194" s="132">
        <v>0</v>
      </c>
      <c r="N194" s="132">
        <v>1000</v>
      </c>
      <c r="O194" s="132">
        <v>0</v>
      </c>
      <c r="P194" s="132">
        <v>0</v>
      </c>
      <c r="Q194" s="132">
        <v>5000</v>
      </c>
      <c r="R194" s="132">
        <v>0</v>
      </c>
      <c r="S194" s="133">
        <f t="shared" si="0"/>
        <v>10000</v>
      </c>
    </row>
    <row r="195" spans="1:22" ht="15.75" x14ac:dyDescent="0.2">
      <c r="A195" s="130" t="s">
        <v>110</v>
      </c>
      <c r="B195" s="130" t="s">
        <v>281</v>
      </c>
      <c r="C195" s="130">
        <v>31120</v>
      </c>
      <c r="D195" s="130">
        <v>8101</v>
      </c>
      <c r="E195" s="130">
        <v>1400320</v>
      </c>
      <c r="F195" s="131">
        <v>3311</v>
      </c>
      <c r="G195" s="138">
        <v>0</v>
      </c>
      <c r="H195" s="138">
        <v>25600.71</v>
      </c>
      <c r="I195" s="138">
        <v>0</v>
      </c>
      <c r="J195" s="138">
        <v>0</v>
      </c>
      <c r="K195" s="138">
        <v>0</v>
      </c>
      <c r="L195" s="138">
        <v>0</v>
      </c>
      <c r="M195" s="138">
        <v>25600.720000000001</v>
      </c>
      <c r="N195" s="138">
        <v>0</v>
      </c>
      <c r="O195" s="138">
        <v>0</v>
      </c>
      <c r="P195" s="138">
        <v>0</v>
      </c>
      <c r="Q195" s="138">
        <v>0</v>
      </c>
      <c r="R195" s="138">
        <v>25600.720000000001</v>
      </c>
      <c r="S195" s="133">
        <f t="shared" si="0"/>
        <v>76802.149999999994</v>
      </c>
    </row>
    <row r="196" spans="1:22" ht="15.75" x14ac:dyDescent="0.2">
      <c r="A196" s="130" t="s">
        <v>110</v>
      </c>
      <c r="B196" s="130" t="s">
        <v>281</v>
      </c>
      <c r="C196" s="130">
        <v>31120</v>
      </c>
      <c r="D196" s="130">
        <v>8101</v>
      </c>
      <c r="E196" s="130">
        <v>1400320</v>
      </c>
      <c r="F196" s="131">
        <v>3511</v>
      </c>
      <c r="G196" s="138">
        <v>81078.78</v>
      </c>
      <c r="H196" s="138">
        <v>45000</v>
      </c>
      <c r="I196" s="138">
        <v>25000</v>
      </c>
      <c r="J196" s="138">
        <v>4500</v>
      </c>
      <c r="K196" s="138">
        <v>2500</v>
      </c>
      <c r="L196" s="138">
        <v>1000</v>
      </c>
      <c r="M196" s="138">
        <v>0</v>
      </c>
      <c r="N196" s="138">
        <v>1000</v>
      </c>
      <c r="O196" s="138">
        <v>0</v>
      </c>
      <c r="P196" s="138">
        <v>500</v>
      </c>
      <c r="Q196" s="138">
        <v>0</v>
      </c>
      <c r="R196" s="138">
        <v>500</v>
      </c>
      <c r="S196" s="133">
        <f t="shared" si="0"/>
        <v>161078.78</v>
      </c>
    </row>
    <row r="197" spans="1:22" ht="15.75" x14ac:dyDescent="0.2">
      <c r="A197" s="130" t="s">
        <v>110</v>
      </c>
      <c r="B197" s="130" t="s">
        <v>281</v>
      </c>
      <c r="C197" s="130">
        <v>31120</v>
      </c>
      <c r="D197" s="130">
        <v>8101</v>
      </c>
      <c r="E197" s="130">
        <v>1400320</v>
      </c>
      <c r="F197" s="131">
        <v>3531</v>
      </c>
      <c r="G197" s="138">
        <v>20913.72</v>
      </c>
      <c r="H197" s="138">
        <v>8000</v>
      </c>
      <c r="I197" s="138">
        <v>0</v>
      </c>
      <c r="J197" s="138">
        <v>700</v>
      </c>
      <c r="K197" s="138">
        <v>0</v>
      </c>
      <c r="L197" s="138">
        <v>0</v>
      </c>
      <c r="M197" s="138">
        <v>700</v>
      </c>
      <c r="N197" s="138">
        <v>0</v>
      </c>
      <c r="O197" s="138">
        <v>600</v>
      </c>
      <c r="P197" s="138">
        <v>0</v>
      </c>
      <c r="Q197" s="138">
        <v>0</v>
      </c>
      <c r="R197" s="138"/>
      <c r="S197" s="133">
        <f t="shared" si="0"/>
        <v>30913.72</v>
      </c>
    </row>
    <row r="198" spans="1:22" ht="15.75" x14ac:dyDescent="0.2">
      <c r="A198" s="130" t="s">
        <v>110</v>
      </c>
      <c r="B198" s="130" t="s">
        <v>281</v>
      </c>
      <c r="C198" s="130">
        <v>31120</v>
      </c>
      <c r="D198" s="130">
        <v>8101</v>
      </c>
      <c r="E198" s="130">
        <v>1400320</v>
      </c>
      <c r="F198" s="131">
        <v>3551</v>
      </c>
      <c r="G198" s="138">
        <v>0</v>
      </c>
      <c r="H198" s="138">
        <v>4800</v>
      </c>
      <c r="I198" s="138">
        <v>0</v>
      </c>
      <c r="J198" s="138">
        <v>0</v>
      </c>
      <c r="K198" s="138">
        <v>0</v>
      </c>
      <c r="L198" s="138">
        <v>0</v>
      </c>
      <c r="M198" s="138">
        <v>0</v>
      </c>
      <c r="N198" s="138">
        <v>4800</v>
      </c>
      <c r="O198" s="138">
        <v>0</v>
      </c>
      <c r="P198" s="138">
        <v>0</v>
      </c>
      <c r="Q198" s="138">
        <v>0</v>
      </c>
      <c r="R198" s="138">
        <v>750</v>
      </c>
      <c r="S198" s="133">
        <f t="shared" si="0"/>
        <v>10350</v>
      </c>
    </row>
    <row r="199" spans="1:22" ht="15.75" x14ac:dyDescent="0.2">
      <c r="A199" s="130" t="s">
        <v>110</v>
      </c>
      <c r="B199" s="130" t="s">
        <v>281</v>
      </c>
      <c r="C199" s="130">
        <v>31120</v>
      </c>
      <c r="D199" s="130">
        <v>8101</v>
      </c>
      <c r="E199" s="130">
        <v>1400320</v>
      </c>
      <c r="F199" s="136">
        <v>3911</v>
      </c>
      <c r="G199" s="134">
        <v>0</v>
      </c>
      <c r="H199" s="134">
        <v>0</v>
      </c>
      <c r="I199" s="134">
        <v>0</v>
      </c>
      <c r="J199" s="134">
        <v>0</v>
      </c>
      <c r="K199" s="134">
        <v>0</v>
      </c>
      <c r="L199" s="132">
        <v>0</v>
      </c>
      <c r="M199" s="134">
        <v>0</v>
      </c>
      <c r="N199" s="134">
        <v>0</v>
      </c>
      <c r="O199" s="134">
        <v>0</v>
      </c>
      <c r="P199" s="134">
        <v>0</v>
      </c>
      <c r="Q199" s="134">
        <v>0</v>
      </c>
      <c r="R199" s="132">
        <v>41400</v>
      </c>
      <c r="S199" s="133">
        <f t="shared" si="0"/>
        <v>41400</v>
      </c>
    </row>
    <row r="200" spans="1:22" ht="15.75" x14ac:dyDescent="0.2">
      <c r="A200" s="130" t="s">
        <v>110</v>
      </c>
      <c r="B200" s="130" t="s">
        <v>281</v>
      </c>
      <c r="C200" s="130">
        <v>31120</v>
      </c>
      <c r="D200" s="130">
        <v>8101</v>
      </c>
      <c r="E200" s="130">
        <v>1400320</v>
      </c>
      <c r="F200" s="136">
        <v>3921</v>
      </c>
      <c r="G200" s="134">
        <v>0</v>
      </c>
      <c r="H200" s="134">
        <v>0</v>
      </c>
      <c r="I200" s="134">
        <v>0</v>
      </c>
      <c r="J200" s="134">
        <v>0</v>
      </c>
      <c r="K200" s="134">
        <v>0</v>
      </c>
      <c r="L200" s="132">
        <v>1293.75</v>
      </c>
      <c r="M200" s="134">
        <v>0</v>
      </c>
      <c r="N200" s="134">
        <v>0</v>
      </c>
      <c r="O200" s="134">
        <v>0</v>
      </c>
      <c r="P200" s="134">
        <v>0</v>
      </c>
      <c r="Q200" s="134">
        <v>0</v>
      </c>
      <c r="R200" s="132">
        <v>1293.75</v>
      </c>
      <c r="S200" s="133">
        <f t="shared" si="0"/>
        <v>2587.5</v>
      </c>
    </row>
    <row r="201" spans="1:22" ht="15.75" x14ac:dyDescent="0.2">
      <c r="A201" s="130" t="s">
        <v>110</v>
      </c>
      <c r="B201" s="130" t="s">
        <v>281</v>
      </c>
      <c r="C201" s="130">
        <v>31120</v>
      </c>
      <c r="D201" s="130">
        <v>8101</v>
      </c>
      <c r="E201" s="130">
        <v>1400320</v>
      </c>
      <c r="F201" s="136">
        <v>3981</v>
      </c>
      <c r="G201" s="132">
        <v>2055.23</v>
      </c>
      <c r="H201" s="132">
        <v>2055.23</v>
      </c>
      <c r="I201" s="132">
        <v>2055.23</v>
      </c>
      <c r="J201" s="132">
        <v>2055.23</v>
      </c>
      <c r="K201" s="132">
        <v>2055.23</v>
      </c>
      <c r="L201" s="132">
        <v>2055.23</v>
      </c>
      <c r="M201" s="132">
        <v>2055.23</v>
      </c>
      <c r="N201" s="132">
        <v>2055.23</v>
      </c>
      <c r="O201" s="132">
        <v>2055.23</v>
      </c>
      <c r="P201" s="132">
        <v>2055.23</v>
      </c>
      <c r="Q201" s="132">
        <v>2055.23</v>
      </c>
      <c r="R201" s="132">
        <v>2055.19</v>
      </c>
      <c r="S201" s="133">
        <f t="shared" si="0"/>
        <v>24662.719999999998</v>
      </c>
    </row>
    <row r="202" spans="1:22" ht="15.75" x14ac:dyDescent="0.2">
      <c r="A202" s="130" t="s">
        <v>110</v>
      </c>
      <c r="B202" s="130" t="s">
        <v>281</v>
      </c>
      <c r="C202" s="130">
        <v>31120</v>
      </c>
      <c r="D202" s="130">
        <v>8101</v>
      </c>
      <c r="E202" s="130">
        <v>1400320</v>
      </c>
      <c r="F202" s="131">
        <v>4154</v>
      </c>
      <c r="G202" s="138">
        <v>0</v>
      </c>
      <c r="H202" s="138">
        <v>0</v>
      </c>
      <c r="I202" s="138">
        <v>0</v>
      </c>
      <c r="J202" s="138">
        <v>0</v>
      </c>
      <c r="K202" s="138">
        <v>0</v>
      </c>
      <c r="L202" s="138">
        <v>0</v>
      </c>
      <c r="M202" s="138">
        <v>0</v>
      </c>
      <c r="N202" s="138">
        <v>0</v>
      </c>
      <c r="O202" s="138">
        <v>0</v>
      </c>
      <c r="P202" s="138">
        <v>0</v>
      </c>
      <c r="Q202" s="138">
        <v>0</v>
      </c>
      <c r="R202" s="138">
        <v>24000</v>
      </c>
      <c r="S202" s="133">
        <f t="shared" si="0"/>
        <v>24000</v>
      </c>
    </row>
    <row r="203" spans="1:22" ht="15.75" x14ac:dyDescent="0.2">
      <c r="A203" s="130" t="s">
        <v>110</v>
      </c>
      <c r="B203" s="130" t="s">
        <v>281</v>
      </c>
      <c r="C203" s="130">
        <v>31120</v>
      </c>
      <c r="D203" s="130">
        <v>8101</v>
      </c>
      <c r="E203" s="130">
        <v>1400320</v>
      </c>
      <c r="F203" s="131">
        <v>5151</v>
      </c>
      <c r="G203" s="138">
        <v>0</v>
      </c>
      <c r="H203" s="138">
        <v>0</v>
      </c>
      <c r="I203" s="138">
        <v>6172.85</v>
      </c>
      <c r="J203" s="138">
        <v>0</v>
      </c>
      <c r="K203" s="138">
        <v>0</v>
      </c>
      <c r="L203" s="138">
        <v>0</v>
      </c>
      <c r="M203" s="138">
        <v>5000</v>
      </c>
      <c r="N203" s="138">
        <v>0</v>
      </c>
      <c r="O203" s="138">
        <v>0</v>
      </c>
      <c r="P203" s="138">
        <v>0</v>
      </c>
      <c r="Q203" s="138">
        <v>0</v>
      </c>
      <c r="R203" s="138">
        <v>0</v>
      </c>
      <c r="S203" s="133">
        <f t="shared" si="0"/>
        <v>11172.85</v>
      </c>
    </row>
    <row r="204" spans="1:22" ht="15.75" x14ac:dyDescent="0.2">
      <c r="A204" s="139" t="s">
        <v>361</v>
      </c>
      <c r="B204" s="140"/>
      <c r="C204" s="140"/>
      <c r="D204" s="140"/>
      <c r="E204" s="140"/>
      <c r="F204" s="141"/>
      <c r="G204" s="142">
        <f t="shared" ref="G204:R204" si="1">SUM(G182:G203)</f>
        <v>251331.97</v>
      </c>
      <c r="H204" s="142">
        <f t="shared" si="1"/>
        <v>203585.68</v>
      </c>
      <c r="I204" s="142">
        <f t="shared" si="1"/>
        <v>140010.82</v>
      </c>
      <c r="J204" s="142">
        <f t="shared" si="1"/>
        <v>108037.46999999999</v>
      </c>
      <c r="K204" s="142">
        <f t="shared" si="1"/>
        <v>108737.46999999999</v>
      </c>
      <c r="L204" s="142">
        <f t="shared" si="1"/>
        <v>144456.34999999998</v>
      </c>
      <c r="M204" s="142">
        <f t="shared" si="1"/>
        <v>134138.19</v>
      </c>
      <c r="N204" s="142">
        <f t="shared" si="1"/>
        <v>113137.46999999999</v>
      </c>
      <c r="O204" s="142">
        <f t="shared" si="1"/>
        <v>103937.46999999999</v>
      </c>
      <c r="P204" s="142">
        <f t="shared" si="1"/>
        <v>105337.46999999999</v>
      </c>
      <c r="Q204" s="142">
        <f t="shared" si="1"/>
        <v>109737.45</v>
      </c>
      <c r="R204" s="142">
        <f t="shared" si="1"/>
        <v>354790.91</v>
      </c>
      <c r="S204" s="133">
        <f t="shared" si="0"/>
        <v>1877238.7199999997</v>
      </c>
    </row>
    <row r="205" spans="1:22" x14ac:dyDescent="0.2">
      <c r="A205" s="143" t="s">
        <v>362</v>
      </c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</row>
    <row r="207" spans="1:22" x14ac:dyDescent="0.2">
      <c r="B207" s="144" t="s">
        <v>363</v>
      </c>
      <c r="C207" s="144"/>
      <c r="D207" s="144"/>
      <c r="E207" s="145"/>
      <c r="F207" s="146"/>
      <c r="K207" s="144" t="s">
        <v>364</v>
      </c>
      <c r="L207" s="144"/>
      <c r="M207" s="144"/>
    </row>
    <row r="208" spans="1:22" x14ac:dyDescent="0.2">
      <c r="B208" s="145"/>
      <c r="C208" s="145"/>
      <c r="D208" s="145"/>
      <c r="E208" s="145"/>
      <c r="F208" s="146"/>
      <c r="K208" s="145"/>
      <c r="L208" s="145"/>
      <c r="M208" s="145"/>
    </row>
    <row r="209" spans="1:19" x14ac:dyDescent="0.2">
      <c r="B209" s="145"/>
      <c r="C209" s="145"/>
      <c r="D209" s="145"/>
      <c r="E209" s="145"/>
      <c r="F209" s="146"/>
      <c r="K209" s="145"/>
      <c r="L209" s="145"/>
      <c r="M209" s="145"/>
    </row>
    <row r="210" spans="1:19" x14ac:dyDescent="0.2">
      <c r="B210" s="144" t="s">
        <v>365</v>
      </c>
      <c r="C210" s="144"/>
      <c r="D210" s="144"/>
      <c r="E210" s="145"/>
      <c r="F210" s="146"/>
      <c r="K210" s="144" t="s">
        <v>365</v>
      </c>
      <c r="L210" s="144"/>
      <c r="M210" s="144"/>
    </row>
    <row r="211" spans="1:19" x14ac:dyDescent="0.2">
      <c r="B211" s="147" t="s">
        <v>366</v>
      </c>
      <c r="C211" s="147"/>
      <c r="D211" s="147"/>
      <c r="E211" s="147"/>
      <c r="F211" s="146"/>
      <c r="K211" s="147" t="s">
        <v>367</v>
      </c>
      <c r="L211" s="147"/>
      <c r="M211" s="147"/>
    </row>
    <row r="212" spans="1:19" x14ac:dyDescent="0.2">
      <c r="B212" s="148" t="s">
        <v>368</v>
      </c>
      <c r="C212" s="148"/>
      <c r="D212" s="148"/>
      <c r="E212" s="145"/>
      <c r="F212" s="146"/>
      <c r="K212" s="148" t="s">
        <v>369</v>
      </c>
      <c r="L212" s="148"/>
      <c r="M212" s="148"/>
    </row>
    <row r="216" spans="1:19" ht="13.5" thickBot="1" x14ac:dyDescent="0.25"/>
    <row r="217" spans="1:19" ht="49.5" customHeight="1" thickBot="1" x14ac:dyDescent="0.35">
      <c r="A217" s="28" t="s">
        <v>270</v>
      </c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2"/>
      <c r="O217" s="22"/>
      <c r="P217" s="22"/>
      <c r="Q217" s="22"/>
      <c r="R217" s="22"/>
      <c r="S217" s="22"/>
    </row>
    <row r="218" spans="1:19" ht="19.5" customHeight="1" thickBot="1" x14ac:dyDescent="0.35">
      <c r="A218" s="149" t="s">
        <v>370</v>
      </c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1"/>
      <c r="N218" s="22"/>
      <c r="O218" s="22"/>
      <c r="P218" s="22"/>
      <c r="Q218" s="22"/>
      <c r="R218" s="22"/>
      <c r="S218" s="22"/>
    </row>
    <row r="219" spans="1:19" ht="16.5" customHeight="1" thickBot="1" x14ac:dyDescent="0.25">
      <c r="A219" s="152" t="s">
        <v>272</v>
      </c>
      <c r="B219" s="152"/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31"/>
      <c r="O219" s="32"/>
      <c r="P219" s="32"/>
      <c r="Q219" s="32"/>
      <c r="R219" s="32"/>
      <c r="S219" s="32"/>
    </row>
    <row r="220" spans="1:19" ht="16.5" customHeight="1" thickBot="1" x14ac:dyDescent="0.25">
      <c r="A220" s="33" t="s">
        <v>0</v>
      </c>
      <c r="B220" s="34">
        <v>2</v>
      </c>
      <c r="C220" s="38" t="str">
        <f>IF((B220=""),"",VLOOKUP(B220,QQ,2,0))</f>
        <v>DESARROLLO SOCIAL</v>
      </c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1"/>
      <c r="O220" s="32"/>
      <c r="P220" s="32"/>
      <c r="Q220" s="32"/>
      <c r="R220" s="32"/>
      <c r="S220" s="32"/>
    </row>
    <row r="221" spans="1:19" ht="16.5" customHeight="1" thickBot="1" x14ac:dyDescent="0.25">
      <c r="A221" s="33" t="s">
        <v>273</v>
      </c>
      <c r="B221" s="34">
        <v>2.1</v>
      </c>
      <c r="C221" s="38" t="str">
        <f>IF((B221=""),"",VLOOKUP(B221,funcion,2,0))</f>
        <v>PROTECCION AMBIENTAL</v>
      </c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1"/>
      <c r="O221" s="32"/>
      <c r="P221" s="32"/>
      <c r="Q221" s="32"/>
      <c r="R221" s="32"/>
      <c r="S221" s="32"/>
    </row>
    <row r="222" spans="1:19" ht="16.5" customHeight="1" thickBot="1" x14ac:dyDescent="0.25">
      <c r="A222" s="33" t="s">
        <v>274</v>
      </c>
      <c r="B222" s="34" t="s">
        <v>110</v>
      </c>
      <c r="C222" s="38" t="str">
        <f>IF((B222=""),"",VLOOKUP(B222,sub,2,0))</f>
        <v>Administración del Agua</v>
      </c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1"/>
      <c r="O222" s="32"/>
      <c r="P222" s="32"/>
      <c r="Q222" s="32"/>
      <c r="R222" s="32"/>
      <c r="S222" s="32"/>
    </row>
    <row r="223" spans="1:19" ht="16.5" thickBot="1" x14ac:dyDescent="0.25">
      <c r="A223" s="42" t="s">
        <v>275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32"/>
      <c r="O223" s="32"/>
      <c r="P223" s="32"/>
      <c r="Q223" s="32"/>
      <c r="R223" s="32"/>
      <c r="S223" s="32"/>
    </row>
    <row r="224" spans="1:19" ht="16.5" customHeight="1" thickBot="1" x14ac:dyDescent="0.25">
      <c r="A224" s="46" t="s">
        <v>276</v>
      </c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8"/>
      <c r="M224" s="49"/>
      <c r="N224" s="43"/>
      <c r="O224" s="43"/>
      <c r="P224" s="43"/>
      <c r="Q224" s="43"/>
      <c r="R224" s="44"/>
      <c r="S224" s="44"/>
    </row>
    <row r="225" spans="1:19" ht="16.5" customHeight="1" thickBot="1" x14ac:dyDescent="0.25">
      <c r="A225" s="50" t="s">
        <v>277</v>
      </c>
      <c r="B225" s="153">
        <v>3</v>
      </c>
      <c r="C225" s="52" t="s">
        <v>278</v>
      </c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31"/>
      <c r="O225" s="32"/>
      <c r="P225" s="32"/>
      <c r="Q225" s="32"/>
      <c r="R225" s="32"/>
      <c r="S225" s="32"/>
    </row>
    <row r="226" spans="1:19" ht="16.5" customHeight="1" thickBot="1" x14ac:dyDescent="0.25">
      <c r="A226" s="50" t="s">
        <v>279</v>
      </c>
      <c r="B226" s="153">
        <v>3</v>
      </c>
      <c r="C226" s="52" t="s">
        <v>278</v>
      </c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31"/>
      <c r="O226" s="32"/>
      <c r="P226" s="32"/>
      <c r="Q226" s="32"/>
      <c r="R226" s="32"/>
      <c r="S226" s="32"/>
    </row>
    <row r="227" spans="1:19" ht="16.5" customHeight="1" thickBot="1" x14ac:dyDescent="0.25">
      <c r="A227" s="50" t="s">
        <v>280</v>
      </c>
      <c r="B227" s="154" t="s">
        <v>371</v>
      </c>
      <c r="C227" s="155" t="s">
        <v>372</v>
      </c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31"/>
      <c r="O227" s="32"/>
      <c r="P227" s="32"/>
      <c r="Q227" s="32"/>
      <c r="R227" s="32"/>
      <c r="S227" s="32"/>
    </row>
    <row r="228" spans="1:19" ht="16.5" customHeight="1" thickBot="1" x14ac:dyDescent="0.25">
      <c r="A228" s="50" t="s">
        <v>283</v>
      </c>
      <c r="B228" s="157"/>
      <c r="C228" s="158" t="s">
        <v>284</v>
      </c>
      <c r="D228" s="159"/>
      <c r="E228" s="159"/>
      <c r="F228" s="159"/>
      <c r="G228" s="159"/>
      <c r="H228" s="159"/>
      <c r="I228" s="159"/>
      <c r="J228" s="159"/>
      <c r="K228" s="159"/>
      <c r="L228" s="159"/>
      <c r="M228" s="160"/>
      <c r="N228" s="31"/>
      <c r="O228" s="32"/>
      <c r="P228" s="32"/>
      <c r="Q228" s="32"/>
      <c r="R228" s="32"/>
      <c r="S228" s="32"/>
    </row>
    <row r="229" spans="1:19" ht="16.5" thickBot="1" x14ac:dyDescent="0.25">
      <c r="A229" s="42" t="s">
        <v>285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32"/>
      <c r="O229" s="32"/>
      <c r="P229" s="32"/>
      <c r="Q229" s="32"/>
      <c r="R229" s="32"/>
      <c r="S229" s="32"/>
    </row>
    <row r="230" spans="1:19" ht="16.5" customHeight="1" thickBot="1" x14ac:dyDescent="0.25">
      <c r="A230" s="30" t="s">
        <v>286</v>
      </c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1"/>
      <c r="O230" s="32"/>
      <c r="P230" s="32"/>
      <c r="Q230" s="32"/>
      <c r="R230" s="32"/>
      <c r="S230" s="32"/>
    </row>
    <row r="231" spans="1:19" ht="16.5" customHeight="1" thickBot="1" x14ac:dyDescent="0.25">
      <c r="A231" s="77" t="s">
        <v>287</v>
      </c>
      <c r="B231" s="59">
        <v>1</v>
      </c>
      <c r="C231" s="60" t="s">
        <v>373</v>
      </c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1"/>
      <c r="O231" s="32"/>
      <c r="P231" s="32"/>
      <c r="Q231" s="32"/>
      <c r="R231" s="32"/>
      <c r="S231" s="32"/>
    </row>
    <row r="232" spans="1:19" ht="16.5" customHeight="1" thickBot="1" x14ac:dyDescent="0.25">
      <c r="A232" s="61" t="s">
        <v>289</v>
      </c>
      <c r="B232" s="62"/>
      <c r="C232" s="63" t="s">
        <v>374</v>
      </c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31"/>
      <c r="O232" s="32"/>
      <c r="P232" s="32"/>
      <c r="Q232" s="32"/>
      <c r="R232" s="32"/>
      <c r="S232" s="32"/>
    </row>
    <row r="233" spans="1:19" ht="16.5" thickBot="1" x14ac:dyDescent="0.25">
      <c r="A233" s="61" t="s">
        <v>291</v>
      </c>
      <c r="B233" s="62"/>
      <c r="C233" s="161">
        <v>1</v>
      </c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31"/>
      <c r="O233" s="32"/>
      <c r="P233" s="32"/>
      <c r="Q233" s="32"/>
      <c r="R233" s="32"/>
      <c r="S233" s="32"/>
    </row>
    <row r="234" spans="1:19" ht="15.75" customHeight="1" x14ac:dyDescent="0.2">
      <c r="A234" s="64" t="s">
        <v>292</v>
      </c>
      <c r="B234" s="65"/>
      <c r="C234" s="86" t="s">
        <v>375</v>
      </c>
      <c r="D234" s="75"/>
      <c r="E234" s="75"/>
      <c r="F234" s="75"/>
      <c r="G234" s="75"/>
      <c r="H234" s="75"/>
      <c r="I234" s="75"/>
      <c r="J234" s="75"/>
      <c r="K234" s="75"/>
      <c r="L234" s="75"/>
      <c r="M234" s="76"/>
      <c r="N234" s="31"/>
      <c r="O234" s="32"/>
      <c r="P234" s="32"/>
      <c r="Q234" s="32"/>
      <c r="R234" s="32"/>
      <c r="S234" s="32"/>
    </row>
    <row r="235" spans="1:19" ht="15.75" customHeight="1" x14ac:dyDescent="0.2">
      <c r="A235" s="72"/>
      <c r="B235" s="162"/>
      <c r="C235" s="86" t="s">
        <v>376</v>
      </c>
      <c r="D235" s="75"/>
      <c r="E235" s="75"/>
      <c r="F235" s="75"/>
      <c r="G235" s="75"/>
      <c r="H235" s="75"/>
      <c r="I235" s="75"/>
      <c r="J235" s="75"/>
      <c r="K235" s="75"/>
      <c r="L235" s="75"/>
      <c r="M235" s="76"/>
      <c r="N235" s="31"/>
      <c r="O235" s="32"/>
      <c r="P235" s="32"/>
      <c r="Q235" s="32"/>
      <c r="R235" s="32"/>
      <c r="S235" s="32"/>
    </row>
    <row r="236" spans="1:19" ht="15.75" customHeight="1" x14ac:dyDescent="0.2">
      <c r="A236" s="72"/>
      <c r="B236" s="162"/>
      <c r="C236" s="86" t="s">
        <v>377</v>
      </c>
      <c r="D236" s="75"/>
      <c r="E236" s="75"/>
      <c r="F236" s="75"/>
      <c r="G236" s="75"/>
      <c r="H236" s="75"/>
      <c r="I236" s="75"/>
      <c r="J236" s="75"/>
      <c r="K236" s="75"/>
      <c r="L236" s="75"/>
      <c r="M236" s="76"/>
      <c r="N236" s="31"/>
      <c r="O236" s="32"/>
      <c r="P236" s="32"/>
      <c r="Q236" s="32"/>
      <c r="R236" s="32"/>
      <c r="S236" s="32"/>
    </row>
    <row r="237" spans="1:19" ht="15.75" x14ac:dyDescent="0.2">
      <c r="A237" s="72"/>
      <c r="B237" s="162"/>
      <c r="C237" s="86"/>
      <c r="D237" s="75"/>
      <c r="E237" s="75"/>
      <c r="F237" s="75"/>
      <c r="G237" s="75"/>
      <c r="H237" s="75"/>
      <c r="I237" s="75"/>
      <c r="J237" s="75"/>
      <c r="K237" s="75"/>
      <c r="L237" s="75"/>
      <c r="M237" s="76"/>
      <c r="N237" s="31"/>
      <c r="O237" s="32"/>
      <c r="P237" s="32"/>
      <c r="Q237" s="32"/>
      <c r="R237" s="32"/>
      <c r="S237" s="32"/>
    </row>
    <row r="238" spans="1:19" ht="16.5" thickBot="1" x14ac:dyDescent="0.25">
      <c r="A238" s="72"/>
      <c r="B238" s="162"/>
      <c r="C238" s="86"/>
      <c r="D238" s="75"/>
      <c r="E238" s="75"/>
      <c r="F238" s="75"/>
      <c r="G238" s="75"/>
      <c r="H238" s="75"/>
      <c r="I238" s="75"/>
      <c r="J238" s="75"/>
      <c r="K238" s="75"/>
      <c r="L238" s="75"/>
      <c r="M238" s="76"/>
      <c r="N238" s="31"/>
      <c r="O238" s="32"/>
      <c r="P238" s="32"/>
      <c r="Q238" s="32"/>
      <c r="R238" s="32"/>
      <c r="S238" s="32"/>
    </row>
    <row r="239" spans="1:19" ht="16.5" thickBot="1" x14ac:dyDescent="0.25">
      <c r="A239" s="77" t="s">
        <v>314</v>
      </c>
      <c r="B239" s="78" t="s">
        <v>298</v>
      </c>
      <c r="C239" s="78" t="s">
        <v>299</v>
      </c>
      <c r="D239" s="78" t="s">
        <v>300</v>
      </c>
      <c r="E239" s="78" t="s">
        <v>301</v>
      </c>
      <c r="F239" s="78" t="s">
        <v>300</v>
      </c>
      <c r="G239" s="78" t="s">
        <v>302</v>
      </c>
      <c r="H239" s="78" t="s">
        <v>302</v>
      </c>
      <c r="I239" s="78" t="s">
        <v>301</v>
      </c>
      <c r="J239" s="78" t="s">
        <v>303</v>
      </c>
      <c r="K239" s="78" t="s">
        <v>304</v>
      </c>
      <c r="L239" s="78" t="s">
        <v>305</v>
      </c>
      <c r="M239" s="78" t="s">
        <v>306</v>
      </c>
      <c r="N239" s="31"/>
      <c r="O239" s="32"/>
      <c r="P239" s="32"/>
      <c r="Q239" s="32"/>
      <c r="R239" s="32"/>
      <c r="S239" s="32"/>
    </row>
    <row r="240" spans="1:19" ht="16.5" thickBot="1" x14ac:dyDescent="0.25">
      <c r="A240" s="163">
        <f>SUM(B240:M240)</f>
        <v>1</v>
      </c>
      <c r="B240" s="79">
        <v>0</v>
      </c>
      <c r="C240" s="79">
        <v>0</v>
      </c>
      <c r="D240" s="79">
        <v>0</v>
      </c>
      <c r="E240" s="79">
        <v>0</v>
      </c>
      <c r="F240" s="79">
        <v>0</v>
      </c>
      <c r="G240" s="79">
        <v>1</v>
      </c>
      <c r="H240" s="79">
        <v>0</v>
      </c>
      <c r="I240" s="79">
        <v>0</v>
      </c>
      <c r="J240" s="79">
        <v>0</v>
      </c>
      <c r="K240" s="79">
        <v>0</v>
      </c>
      <c r="L240" s="79">
        <v>0</v>
      </c>
      <c r="M240" s="79">
        <v>0</v>
      </c>
      <c r="N240" s="80"/>
      <c r="O240" s="81"/>
      <c r="P240" s="81"/>
      <c r="Q240" s="81"/>
      <c r="R240" s="81"/>
      <c r="S240" s="81"/>
    </row>
    <row r="241" spans="1:19" ht="16.5" thickBot="1" x14ac:dyDescent="0.25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80"/>
      <c r="O241" s="81"/>
      <c r="P241" s="81"/>
      <c r="Q241" s="81"/>
      <c r="R241" s="81"/>
      <c r="S241" s="81"/>
    </row>
    <row r="242" spans="1:19" ht="16.5" customHeight="1" thickBot="1" x14ac:dyDescent="0.25">
      <c r="A242" s="30" t="s">
        <v>307</v>
      </c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1"/>
      <c r="O242" s="32"/>
      <c r="P242" s="32"/>
      <c r="Q242" s="32"/>
      <c r="R242" s="32"/>
      <c r="S242" s="32"/>
    </row>
    <row r="243" spans="1:19" ht="16.5" customHeight="1" thickBot="1" x14ac:dyDescent="0.25">
      <c r="A243" s="77" t="s">
        <v>378</v>
      </c>
      <c r="B243" s="59">
        <v>2</v>
      </c>
      <c r="C243" s="60" t="s">
        <v>379</v>
      </c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1"/>
      <c r="O243" s="32"/>
      <c r="P243" s="32"/>
      <c r="Q243" s="32"/>
      <c r="R243" s="32"/>
      <c r="S243" s="32"/>
    </row>
    <row r="244" spans="1:19" ht="16.5" customHeight="1" thickBot="1" x14ac:dyDescent="0.25">
      <c r="A244" s="61" t="s">
        <v>289</v>
      </c>
      <c r="B244" s="62"/>
      <c r="C244" s="63" t="s">
        <v>380</v>
      </c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31"/>
      <c r="O244" s="32"/>
      <c r="P244" s="32"/>
      <c r="Q244" s="32"/>
      <c r="R244" s="32"/>
      <c r="S244" s="32"/>
    </row>
    <row r="245" spans="1:19" ht="16.5" thickBot="1" x14ac:dyDescent="0.25">
      <c r="A245" s="61" t="s">
        <v>291</v>
      </c>
      <c r="B245" s="62"/>
      <c r="C245" s="66">
        <v>27</v>
      </c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31"/>
      <c r="O245" s="32"/>
      <c r="P245" s="32"/>
      <c r="Q245" s="32"/>
      <c r="R245" s="32"/>
      <c r="S245" s="32"/>
    </row>
    <row r="246" spans="1:19" ht="15.75" customHeight="1" x14ac:dyDescent="0.2">
      <c r="A246" s="64" t="s">
        <v>292</v>
      </c>
      <c r="B246" s="65"/>
      <c r="C246" s="85" t="s">
        <v>381</v>
      </c>
      <c r="D246" s="70"/>
      <c r="E246" s="70"/>
      <c r="F246" s="70"/>
      <c r="G246" s="70"/>
      <c r="H246" s="70"/>
      <c r="I246" s="70"/>
      <c r="J246" s="70"/>
      <c r="K246" s="70"/>
      <c r="L246" s="70"/>
      <c r="M246" s="71"/>
      <c r="N246" s="31"/>
      <c r="O246" s="32"/>
      <c r="P246" s="32"/>
      <c r="Q246" s="32"/>
      <c r="R246" s="32"/>
      <c r="S246" s="32"/>
    </row>
    <row r="247" spans="1:19" ht="15.75" customHeight="1" x14ac:dyDescent="0.2">
      <c r="A247" s="72"/>
      <c r="B247" s="162"/>
      <c r="C247" s="86" t="s">
        <v>382</v>
      </c>
      <c r="D247" s="75"/>
      <c r="E247" s="75"/>
      <c r="F247" s="75"/>
      <c r="G247" s="75"/>
      <c r="H247" s="75"/>
      <c r="I247" s="75"/>
      <c r="J247" s="75"/>
      <c r="K247" s="75"/>
      <c r="L247" s="75"/>
      <c r="M247" s="76"/>
      <c r="N247" s="31"/>
      <c r="O247" s="32"/>
      <c r="P247" s="32"/>
      <c r="Q247" s="32"/>
      <c r="R247" s="32"/>
      <c r="S247" s="32"/>
    </row>
    <row r="248" spans="1:19" ht="15.75" customHeight="1" x14ac:dyDescent="0.2">
      <c r="A248" s="72"/>
      <c r="B248" s="162"/>
      <c r="C248" s="86" t="s">
        <v>383</v>
      </c>
      <c r="D248" s="75"/>
      <c r="E248" s="75"/>
      <c r="F248" s="75"/>
      <c r="G248" s="75"/>
      <c r="H248" s="75"/>
      <c r="I248" s="75"/>
      <c r="J248" s="75"/>
      <c r="K248" s="75"/>
      <c r="L248" s="75"/>
      <c r="M248" s="76"/>
      <c r="N248" s="31"/>
      <c r="O248" s="32"/>
      <c r="P248" s="32"/>
      <c r="Q248" s="32"/>
      <c r="R248" s="32"/>
      <c r="S248" s="32"/>
    </row>
    <row r="249" spans="1:19" ht="15.75" customHeight="1" x14ac:dyDescent="0.2">
      <c r="A249" s="72"/>
      <c r="B249" s="162"/>
      <c r="C249" s="86" t="s">
        <v>384</v>
      </c>
      <c r="D249" s="75"/>
      <c r="E249" s="75"/>
      <c r="F249" s="75"/>
      <c r="G249" s="75"/>
      <c r="H249" s="75"/>
      <c r="I249" s="75"/>
      <c r="J249" s="75"/>
      <c r="K249" s="75"/>
      <c r="L249" s="75"/>
      <c r="M249" s="76"/>
      <c r="N249" s="31"/>
      <c r="O249" s="32"/>
      <c r="P249" s="32"/>
      <c r="Q249" s="32"/>
      <c r="R249" s="32"/>
      <c r="S249" s="32"/>
    </row>
    <row r="250" spans="1:19" ht="16.5" thickBot="1" x14ac:dyDescent="0.25">
      <c r="A250" s="87"/>
      <c r="B250" s="165"/>
      <c r="C250" s="89"/>
      <c r="D250" s="90"/>
      <c r="E250" s="90"/>
      <c r="F250" s="90"/>
      <c r="G250" s="90"/>
      <c r="H250" s="90"/>
      <c r="I250" s="90"/>
      <c r="J250" s="90"/>
      <c r="K250" s="90"/>
      <c r="L250" s="90"/>
      <c r="M250" s="91"/>
      <c r="N250" s="31"/>
      <c r="O250" s="32"/>
      <c r="P250" s="32"/>
      <c r="Q250" s="32"/>
      <c r="R250" s="32"/>
      <c r="S250" s="32"/>
    </row>
    <row r="251" spans="1:19" ht="16.5" thickBot="1" x14ac:dyDescent="0.25">
      <c r="A251" s="77" t="s">
        <v>314</v>
      </c>
      <c r="B251" s="78" t="s">
        <v>298</v>
      </c>
      <c r="C251" s="92" t="s">
        <v>299</v>
      </c>
      <c r="D251" s="92" t="s">
        <v>300</v>
      </c>
      <c r="E251" s="92" t="s">
        <v>301</v>
      </c>
      <c r="F251" s="92" t="s">
        <v>300</v>
      </c>
      <c r="G251" s="92" t="s">
        <v>302</v>
      </c>
      <c r="H251" s="92" t="s">
        <v>302</v>
      </c>
      <c r="I251" s="92" t="s">
        <v>301</v>
      </c>
      <c r="J251" s="92" t="s">
        <v>303</v>
      </c>
      <c r="K251" s="92" t="s">
        <v>304</v>
      </c>
      <c r="L251" s="92" t="s">
        <v>305</v>
      </c>
      <c r="M251" s="92" t="s">
        <v>306</v>
      </c>
      <c r="N251" s="31"/>
      <c r="O251" s="32"/>
      <c r="P251" s="32"/>
      <c r="Q251" s="32"/>
      <c r="R251" s="32"/>
      <c r="S251" s="32"/>
    </row>
    <row r="252" spans="1:19" ht="16.5" thickBot="1" x14ac:dyDescent="0.25">
      <c r="A252" s="163">
        <f>SUM(B252:M252)</f>
        <v>27</v>
      </c>
      <c r="B252" s="79">
        <v>2</v>
      </c>
      <c r="C252" s="79">
        <v>2</v>
      </c>
      <c r="D252" s="79">
        <v>2</v>
      </c>
      <c r="E252" s="79">
        <v>2</v>
      </c>
      <c r="F252" s="79">
        <v>2</v>
      </c>
      <c r="G252" s="79">
        <v>2</v>
      </c>
      <c r="H252" s="79">
        <v>3</v>
      </c>
      <c r="I252" s="79">
        <v>2</v>
      </c>
      <c r="J252" s="79">
        <v>2</v>
      </c>
      <c r="K252" s="79">
        <v>2</v>
      </c>
      <c r="L252" s="79">
        <v>3</v>
      </c>
      <c r="M252" s="79">
        <v>3</v>
      </c>
      <c r="N252" s="80"/>
      <c r="O252" s="81"/>
      <c r="P252" s="81"/>
      <c r="Q252" s="81"/>
      <c r="R252" s="81"/>
      <c r="S252" s="81"/>
    </row>
    <row r="253" spans="1:19" ht="16.5" thickBot="1" x14ac:dyDescent="0.25">
      <c r="A253" s="164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02"/>
      <c r="O253" s="102"/>
      <c r="P253" s="102"/>
      <c r="Q253" s="102"/>
      <c r="R253" s="32"/>
      <c r="S253" s="32"/>
    </row>
    <row r="254" spans="1:19" ht="16.5" customHeight="1" thickBot="1" x14ac:dyDescent="0.25">
      <c r="A254" s="30" t="s">
        <v>315</v>
      </c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2"/>
      <c r="O254" s="32"/>
      <c r="P254" s="32"/>
      <c r="Q254" s="32"/>
      <c r="R254" s="32"/>
      <c r="S254" s="32"/>
    </row>
    <row r="255" spans="1:19" ht="16.5" customHeight="1" thickBot="1" x14ac:dyDescent="0.25">
      <c r="A255" s="77" t="s">
        <v>316</v>
      </c>
      <c r="B255" s="59">
        <v>3</v>
      </c>
      <c r="C255" s="60" t="s">
        <v>385</v>
      </c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31"/>
      <c r="O255" s="32"/>
      <c r="P255" s="32"/>
      <c r="Q255" s="32"/>
      <c r="R255" s="32"/>
      <c r="S255" s="32"/>
    </row>
    <row r="256" spans="1:19" ht="16.5" customHeight="1" thickBot="1" x14ac:dyDescent="0.25">
      <c r="A256" s="61" t="s">
        <v>289</v>
      </c>
      <c r="B256" s="62"/>
      <c r="C256" s="63" t="s">
        <v>386</v>
      </c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31"/>
      <c r="O256" s="32"/>
      <c r="P256" s="32"/>
      <c r="Q256" s="32"/>
      <c r="R256" s="32"/>
      <c r="S256" s="32"/>
    </row>
    <row r="257" spans="1:19" ht="16.5" thickBot="1" x14ac:dyDescent="0.25">
      <c r="A257" s="61" t="s">
        <v>291</v>
      </c>
      <c r="B257" s="62"/>
      <c r="C257" s="66">
        <v>12</v>
      </c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31"/>
      <c r="O257" s="32"/>
      <c r="P257" s="32"/>
      <c r="Q257" s="32"/>
      <c r="R257" s="32"/>
      <c r="S257" s="32"/>
    </row>
    <row r="258" spans="1:19" ht="15.75" customHeight="1" x14ac:dyDescent="0.2">
      <c r="A258" s="64" t="s">
        <v>292</v>
      </c>
      <c r="B258" s="65"/>
      <c r="C258" s="85" t="s">
        <v>387</v>
      </c>
      <c r="D258" s="70"/>
      <c r="E258" s="70"/>
      <c r="F258" s="70"/>
      <c r="G258" s="70"/>
      <c r="H258" s="70"/>
      <c r="I258" s="70"/>
      <c r="J258" s="70"/>
      <c r="K258" s="70"/>
      <c r="L258" s="70"/>
      <c r="M258" s="71"/>
      <c r="N258" s="31"/>
      <c r="O258" s="32"/>
      <c r="P258" s="32"/>
      <c r="Q258" s="32"/>
      <c r="R258" s="32"/>
      <c r="S258" s="32"/>
    </row>
    <row r="259" spans="1:19" ht="15.75" customHeight="1" x14ac:dyDescent="0.2">
      <c r="A259" s="72"/>
      <c r="B259" s="162"/>
      <c r="C259" s="86" t="s">
        <v>388</v>
      </c>
      <c r="D259" s="75"/>
      <c r="E259" s="75"/>
      <c r="F259" s="75"/>
      <c r="G259" s="75"/>
      <c r="H259" s="75"/>
      <c r="I259" s="75"/>
      <c r="J259" s="75"/>
      <c r="K259" s="75"/>
      <c r="L259" s="75"/>
      <c r="M259" s="76"/>
      <c r="N259" s="31"/>
      <c r="O259" s="32"/>
      <c r="P259" s="32"/>
      <c r="Q259" s="32"/>
      <c r="R259" s="32"/>
      <c r="S259" s="32"/>
    </row>
    <row r="260" spans="1:19" ht="15.75" customHeight="1" x14ac:dyDescent="0.2">
      <c r="A260" s="72"/>
      <c r="B260" s="162"/>
      <c r="C260" s="86" t="s">
        <v>389</v>
      </c>
      <c r="D260" s="75"/>
      <c r="E260" s="75"/>
      <c r="F260" s="75"/>
      <c r="G260" s="75"/>
      <c r="H260" s="75"/>
      <c r="I260" s="75"/>
      <c r="J260" s="75"/>
      <c r="K260" s="75"/>
      <c r="L260" s="75"/>
      <c r="M260" s="76"/>
      <c r="N260" s="31"/>
      <c r="O260" s="32"/>
      <c r="P260" s="32"/>
      <c r="Q260" s="32"/>
      <c r="R260" s="32"/>
      <c r="S260" s="32"/>
    </row>
    <row r="261" spans="1:19" ht="16.5" thickBot="1" x14ac:dyDescent="0.25">
      <c r="A261" s="87"/>
      <c r="B261" s="165"/>
      <c r="C261" s="89"/>
      <c r="D261" s="90"/>
      <c r="E261" s="90"/>
      <c r="F261" s="90"/>
      <c r="G261" s="90"/>
      <c r="H261" s="90"/>
      <c r="I261" s="90"/>
      <c r="J261" s="90"/>
      <c r="K261" s="90"/>
      <c r="L261" s="90"/>
      <c r="M261" s="91"/>
      <c r="N261" s="31"/>
      <c r="O261" s="32"/>
      <c r="P261" s="32"/>
      <c r="Q261" s="32"/>
      <c r="R261" s="32"/>
      <c r="S261" s="32"/>
    </row>
    <row r="262" spans="1:19" ht="16.5" thickBot="1" x14ac:dyDescent="0.25">
      <c r="A262" s="77" t="s">
        <v>314</v>
      </c>
      <c r="B262" s="78" t="s">
        <v>298</v>
      </c>
      <c r="C262" s="92" t="s">
        <v>299</v>
      </c>
      <c r="D262" s="92" t="s">
        <v>300</v>
      </c>
      <c r="E262" s="92" t="s">
        <v>301</v>
      </c>
      <c r="F262" s="92" t="s">
        <v>300</v>
      </c>
      <c r="G262" s="92" t="s">
        <v>302</v>
      </c>
      <c r="H262" s="92" t="s">
        <v>302</v>
      </c>
      <c r="I262" s="92" t="s">
        <v>301</v>
      </c>
      <c r="J262" s="92" t="s">
        <v>303</v>
      </c>
      <c r="K262" s="92" t="s">
        <v>304</v>
      </c>
      <c r="L262" s="92" t="s">
        <v>305</v>
      </c>
      <c r="M262" s="92" t="s">
        <v>306</v>
      </c>
      <c r="N262" s="31"/>
      <c r="O262" s="32"/>
      <c r="P262" s="32"/>
      <c r="Q262" s="32"/>
      <c r="R262" s="32"/>
      <c r="S262" s="32"/>
    </row>
    <row r="263" spans="1:19" ht="16.5" thickBot="1" x14ac:dyDescent="0.25">
      <c r="A263" s="163">
        <f>SUM(B263:M263)</f>
        <v>4</v>
      </c>
      <c r="B263" s="79">
        <v>0</v>
      </c>
      <c r="C263" s="79">
        <v>0</v>
      </c>
      <c r="D263" s="79">
        <v>0</v>
      </c>
      <c r="E263" s="79">
        <v>1</v>
      </c>
      <c r="F263" s="79">
        <v>0</v>
      </c>
      <c r="G263" s="79">
        <v>0</v>
      </c>
      <c r="H263" s="79">
        <v>0</v>
      </c>
      <c r="I263" s="79">
        <v>1</v>
      </c>
      <c r="J263" s="79">
        <v>0</v>
      </c>
      <c r="K263" s="79">
        <v>1</v>
      </c>
      <c r="L263" s="79">
        <v>0</v>
      </c>
      <c r="M263" s="79">
        <v>1</v>
      </c>
      <c r="N263" s="32"/>
      <c r="O263" s="32"/>
      <c r="P263" s="32"/>
      <c r="Q263" s="32"/>
      <c r="R263" s="32"/>
      <c r="S263" s="32"/>
    </row>
    <row r="264" spans="1:19" ht="16.5" thickBot="1" x14ac:dyDescent="0.25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4"/>
      <c r="M264" s="164"/>
      <c r="N264" s="32"/>
      <c r="O264" s="32"/>
      <c r="P264" s="32"/>
      <c r="Q264" s="32"/>
      <c r="R264" s="32"/>
      <c r="S264" s="32"/>
    </row>
    <row r="265" spans="1:19" ht="16.5" customHeight="1" thickBot="1" x14ac:dyDescent="0.25">
      <c r="A265" s="30" t="s">
        <v>390</v>
      </c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2"/>
      <c r="O265" s="32"/>
      <c r="P265" s="32"/>
      <c r="Q265" s="32"/>
      <c r="R265" s="32"/>
      <c r="S265" s="32"/>
    </row>
    <row r="266" spans="1:19" ht="16.5" customHeight="1" thickBot="1" x14ac:dyDescent="0.25">
      <c r="A266" s="77" t="s">
        <v>391</v>
      </c>
      <c r="B266" s="59">
        <v>4</v>
      </c>
      <c r="C266" s="60" t="s">
        <v>392</v>
      </c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2"/>
      <c r="O266" s="32"/>
      <c r="P266" s="32"/>
      <c r="Q266" s="32"/>
      <c r="R266" s="32"/>
      <c r="S266" s="32"/>
    </row>
    <row r="267" spans="1:19" ht="16.5" customHeight="1" thickBot="1" x14ac:dyDescent="0.25">
      <c r="A267" s="61" t="s">
        <v>289</v>
      </c>
      <c r="B267" s="62"/>
      <c r="C267" s="63" t="s">
        <v>393</v>
      </c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31"/>
      <c r="O267" s="32"/>
      <c r="P267" s="32"/>
      <c r="Q267" s="32"/>
      <c r="R267" s="32"/>
      <c r="S267" s="32"/>
    </row>
    <row r="268" spans="1:19" ht="16.5" thickBot="1" x14ac:dyDescent="0.25">
      <c r="A268" s="61" t="s">
        <v>291</v>
      </c>
      <c r="B268" s="62"/>
      <c r="C268" s="66">
        <v>360</v>
      </c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31"/>
      <c r="O268" s="32"/>
      <c r="P268" s="32"/>
      <c r="Q268" s="32"/>
      <c r="R268" s="32"/>
      <c r="S268" s="32"/>
    </row>
    <row r="269" spans="1:19" ht="15.75" customHeight="1" x14ac:dyDescent="0.2">
      <c r="A269" s="64" t="s">
        <v>292</v>
      </c>
      <c r="B269" s="65"/>
      <c r="C269" s="85" t="s">
        <v>394</v>
      </c>
      <c r="D269" s="70"/>
      <c r="E269" s="70"/>
      <c r="F269" s="70"/>
      <c r="G269" s="70"/>
      <c r="H269" s="70"/>
      <c r="I269" s="70"/>
      <c r="J269" s="70"/>
      <c r="K269" s="70"/>
      <c r="L269" s="70"/>
      <c r="M269" s="71"/>
      <c r="N269" s="31"/>
      <c r="O269" s="32"/>
      <c r="P269" s="32"/>
      <c r="Q269" s="32"/>
      <c r="R269" s="32"/>
      <c r="S269" s="32"/>
    </row>
    <row r="270" spans="1:19" ht="15.75" customHeight="1" x14ac:dyDescent="0.2">
      <c r="A270" s="72"/>
      <c r="B270" s="162"/>
      <c r="C270" s="86" t="s">
        <v>395</v>
      </c>
      <c r="D270" s="75"/>
      <c r="E270" s="75"/>
      <c r="F270" s="75"/>
      <c r="G270" s="75"/>
      <c r="H270" s="75"/>
      <c r="I270" s="75"/>
      <c r="J270" s="75"/>
      <c r="K270" s="75"/>
      <c r="L270" s="75"/>
      <c r="M270" s="76"/>
      <c r="N270" s="32"/>
      <c r="O270" s="32"/>
      <c r="P270" s="32"/>
      <c r="Q270" s="32"/>
      <c r="R270" s="32"/>
      <c r="S270" s="32"/>
    </row>
    <row r="271" spans="1:19" ht="15.75" customHeight="1" x14ac:dyDescent="0.2">
      <c r="A271" s="72"/>
      <c r="B271" s="162"/>
      <c r="C271" s="86" t="s">
        <v>396</v>
      </c>
      <c r="D271" s="75"/>
      <c r="E271" s="75"/>
      <c r="F271" s="75"/>
      <c r="G271" s="75"/>
      <c r="H271" s="75"/>
      <c r="I271" s="75"/>
      <c r="J271" s="75"/>
      <c r="K271" s="75"/>
      <c r="L271" s="75"/>
      <c r="M271" s="76"/>
      <c r="N271" s="32"/>
      <c r="O271" s="32"/>
      <c r="P271" s="32"/>
      <c r="Q271" s="32"/>
      <c r="R271" s="32"/>
      <c r="S271" s="32"/>
    </row>
    <row r="272" spans="1:19" ht="16.5" thickBot="1" x14ac:dyDescent="0.25">
      <c r="A272" s="87"/>
      <c r="B272" s="165"/>
      <c r="C272" s="89"/>
      <c r="D272" s="90"/>
      <c r="E272" s="90"/>
      <c r="F272" s="90"/>
      <c r="G272" s="90"/>
      <c r="H272" s="90"/>
      <c r="I272" s="90"/>
      <c r="J272" s="90"/>
      <c r="K272" s="90"/>
      <c r="L272" s="90"/>
      <c r="M272" s="91"/>
      <c r="N272" s="31"/>
      <c r="O272" s="32"/>
      <c r="P272" s="32"/>
      <c r="Q272" s="32"/>
      <c r="R272" s="32"/>
      <c r="S272" s="32"/>
    </row>
    <row r="273" spans="1:19" ht="16.5" thickBot="1" x14ac:dyDescent="0.25">
      <c r="A273" s="77" t="s">
        <v>314</v>
      </c>
      <c r="B273" s="78" t="s">
        <v>298</v>
      </c>
      <c r="C273" s="92" t="s">
        <v>299</v>
      </c>
      <c r="D273" s="92" t="s">
        <v>300</v>
      </c>
      <c r="E273" s="92" t="s">
        <v>301</v>
      </c>
      <c r="F273" s="92" t="s">
        <v>300</v>
      </c>
      <c r="G273" s="92" t="s">
        <v>302</v>
      </c>
      <c r="H273" s="92" t="s">
        <v>302</v>
      </c>
      <c r="I273" s="92" t="s">
        <v>301</v>
      </c>
      <c r="J273" s="92" t="s">
        <v>303</v>
      </c>
      <c r="K273" s="92" t="s">
        <v>304</v>
      </c>
      <c r="L273" s="92" t="s">
        <v>305</v>
      </c>
      <c r="M273" s="92" t="s">
        <v>306</v>
      </c>
      <c r="N273" s="31"/>
      <c r="O273" s="32"/>
      <c r="P273" s="32"/>
      <c r="Q273" s="32"/>
      <c r="R273" s="32"/>
      <c r="S273" s="32"/>
    </row>
    <row r="274" spans="1:19" ht="16.5" thickBot="1" x14ac:dyDescent="0.25">
      <c r="A274" s="163">
        <f>SUM(B274:M274)</f>
        <v>360</v>
      </c>
      <c r="B274" s="79">
        <v>30</v>
      </c>
      <c r="C274" s="79">
        <v>30</v>
      </c>
      <c r="D274" s="79">
        <v>30</v>
      </c>
      <c r="E274" s="79">
        <v>30</v>
      </c>
      <c r="F274" s="79">
        <v>30</v>
      </c>
      <c r="G274" s="79">
        <v>30</v>
      </c>
      <c r="H274" s="79">
        <v>30</v>
      </c>
      <c r="I274" s="79">
        <v>30</v>
      </c>
      <c r="J274" s="79">
        <v>30</v>
      </c>
      <c r="K274" s="79">
        <v>30</v>
      </c>
      <c r="L274" s="79">
        <v>30</v>
      </c>
      <c r="M274" s="79">
        <v>30</v>
      </c>
      <c r="N274" s="31"/>
      <c r="O274" s="32"/>
      <c r="P274" s="32"/>
      <c r="Q274" s="32"/>
      <c r="R274" s="32"/>
      <c r="S274" s="32"/>
    </row>
    <row r="275" spans="1:19" ht="16.5" thickBot="1" x14ac:dyDescent="0.25">
      <c r="A275" s="164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31"/>
      <c r="O275" s="31"/>
      <c r="P275" s="31"/>
      <c r="Q275" s="31"/>
      <c r="R275" s="31"/>
      <c r="S275" s="31"/>
    </row>
    <row r="276" spans="1:19" ht="16.5" customHeight="1" thickBot="1" x14ac:dyDescent="0.25">
      <c r="A276" s="166" t="s">
        <v>397</v>
      </c>
      <c r="B276" s="166"/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166"/>
      <c r="N276" s="31"/>
      <c r="O276" s="31"/>
      <c r="P276" s="31"/>
      <c r="Q276" s="167"/>
      <c r="R276" s="167"/>
      <c r="S276" s="167"/>
    </row>
    <row r="277" spans="1:19" ht="16.5" customHeight="1" thickBot="1" x14ac:dyDescent="0.25">
      <c r="A277" s="33" t="s">
        <v>398</v>
      </c>
      <c r="B277" s="168">
        <v>5</v>
      </c>
      <c r="C277" s="38" t="s">
        <v>399</v>
      </c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1"/>
      <c r="O277" s="32"/>
      <c r="P277" s="32"/>
      <c r="Q277" s="102"/>
      <c r="R277" s="102"/>
      <c r="S277" s="102"/>
    </row>
    <row r="278" spans="1:19" ht="16.5" customHeight="1" thickBot="1" x14ac:dyDescent="0.25">
      <c r="A278" s="169" t="s">
        <v>289</v>
      </c>
      <c r="B278" s="170"/>
      <c r="C278" s="171" t="s">
        <v>400</v>
      </c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31"/>
      <c r="O278" s="32"/>
      <c r="P278" s="32"/>
      <c r="Q278" s="102"/>
      <c r="R278" s="102"/>
      <c r="S278" s="102"/>
    </row>
    <row r="279" spans="1:19" ht="16.5" thickBot="1" x14ac:dyDescent="0.25">
      <c r="A279" s="61" t="s">
        <v>291</v>
      </c>
      <c r="B279" s="62"/>
      <c r="C279" s="172">
        <v>2</v>
      </c>
      <c r="D279" s="172"/>
      <c r="E279" s="172"/>
      <c r="F279" s="172"/>
      <c r="G279" s="172"/>
      <c r="H279" s="172"/>
      <c r="I279" s="172"/>
      <c r="J279" s="172"/>
      <c r="K279" s="172"/>
      <c r="L279" s="172"/>
      <c r="M279" s="172"/>
      <c r="N279" s="31"/>
      <c r="O279" s="32"/>
      <c r="P279" s="32"/>
      <c r="Q279" s="102"/>
      <c r="R279" s="102"/>
      <c r="S279" s="102"/>
    </row>
    <row r="280" spans="1:19" ht="15.75" customHeight="1" x14ac:dyDescent="0.2">
      <c r="A280" s="173" t="s">
        <v>292</v>
      </c>
      <c r="B280" s="174"/>
      <c r="C280" s="175" t="s">
        <v>401</v>
      </c>
      <c r="D280" s="176"/>
      <c r="E280" s="176"/>
      <c r="F280" s="176"/>
      <c r="G280" s="176"/>
      <c r="H280" s="176"/>
      <c r="I280" s="176"/>
      <c r="J280" s="176"/>
      <c r="K280" s="176"/>
      <c r="L280" s="176"/>
      <c r="M280" s="177"/>
      <c r="N280" s="31"/>
      <c r="O280" s="32"/>
      <c r="P280" s="32"/>
      <c r="Q280" s="102"/>
      <c r="R280" s="102"/>
      <c r="S280" s="102"/>
    </row>
    <row r="281" spans="1:19" ht="15.75" customHeight="1" x14ac:dyDescent="0.2">
      <c r="A281" s="178"/>
      <c r="B281" s="179"/>
      <c r="C281" s="180" t="s">
        <v>402</v>
      </c>
      <c r="D281" s="181"/>
      <c r="E281" s="181"/>
      <c r="F281" s="181"/>
      <c r="G281" s="181"/>
      <c r="H281" s="181"/>
      <c r="I281" s="181"/>
      <c r="J281" s="181"/>
      <c r="K281" s="181"/>
      <c r="L281" s="181"/>
      <c r="M281" s="182"/>
      <c r="N281" s="31"/>
      <c r="O281" s="32"/>
      <c r="P281" s="32"/>
      <c r="Q281" s="102"/>
      <c r="R281" s="102"/>
      <c r="S281" s="102"/>
    </row>
    <row r="282" spans="1:19" ht="15.75" customHeight="1" x14ac:dyDescent="0.2">
      <c r="A282" s="178"/>
      <c r="B282" s="179"/>
      <c r="C282" s="180" t="s">
        <v>403</v>
      </c>
      <c r="D282" s="181"/>
      <c r="E282" s="181"/>
      <c r="F282" s="181"/>
      <c r="G282" s="181"/>
      <c r="H282" s="181"/>
      <c r="I282" s="181"/>
      <c r="J282" s="181"/>
      <c r="K282" s="181"/>
      <c r="L282" s="181"/>
      <c r="M282" s="182"/>
      <c r="N282" s="31"/>
      <c r="O282" s="32"/>
      <c r="P282" s="32"/>
      <c r="Q282" s="102"/>
      <c r="R282" s="102"/>
      <c r="S282" s="102"/>
    </row>
    <row r="283" spans="1:19" ht="15.75" customHeight="1" x14ac:dyDescent="0.2">
      <c r="A283" s="178"/>
      <c r="B283" s="179"/>
      <c r="C283" s="180" t="s">
        <v>404</v>
      </c>
      <c r="D283" s="181"/>
      <c r="E283" s="181"/>
      <c r="F283" s="181"/>
      <c r="G283" s="181"/>
      <c r="H283" s="181"/>
      <c r="I283" s="181"/>
      <c r="J283" s="181"/>
      <c r="K283" s="181"/>
      <c r="L283" s="181"/>
      <c r="M283" s="182"/>
      <c r="N283" s="31"/>
      <c r="O283" s="32"/>
      <c r="P283" s="32"/>
      <c r="Q283" s="102"/>
      <c r="R283" s="102"/>
      <c r="S283" s="102"/>
    </row>
    <row r="284" spans="1:19" ht="16.5" thickBot="1" x14ac:dyDescent="0.25">
      <c r="A284" s="183"/>
      <c r="B284" s="184"/>
      <c r="C284" s="185"/>
      <c r="D284" s="186"/>
      <c r="E284" s="186"/>
      <c r="F284" s="186"/>
      <c r="G284" s="186"/>
      <c r="H284" s="186"/>
      <c r="I284" s="186"/>
      <c r="J284" s="186"/>
      <c r="K284" s="186"/>
      <c r="L284" s="186"/>
      <c r="M284" s="187"/>
      <c r="N284" s="31"/>
      <c r="O284" s="32"/>
      <c r="P284" s="32"/>
      <c r="Q284" s="102"/>
      <c r="R284" s="102"/>
      <c r="S284" s="102"/>
    </row>
    <row r="285" spans="1:19" ht="16.5" thickBot="1" x14ac:dyDescent="0.25">
      <c r="A285" s="33" t="s">
        <v>360</v>
      </c>
      <c r="B285" s="188" t="s">
        <v>298</v>
      </c>
      <c r="C285" s="189" t="s">
        <v>299</v>
      </c>
      <c r="D285" s="189" t="s">
        <v>300</v>
      </c>
      <c r="E285" s="189" t="s">
        <v>301</v>
      </c>
      <c r="F285" s="189" t="s">
        <v>300</v>
      </c>
      <c r="G285" s="189" t="s">
        <v>302</v>
      </c>
      <c r="H285" s="189" t="s">
        <v>302</v>
      </c>
      <c r="I285" s="189" t="s">
        <v>301</v>
      </c>
      <c r="J285" s="189" t="s">
        <v>303</v>
      </c>
      <c r="K285" s="189" t="s">
        <v>304</v>
      </c>
      <c r="L285" s="189" t="s">
        <v>305</v>
      </c>
      <c r="M285" s="189" t="s">
        <v>306</v>
      </c>
      <c r="N285" s="31"/>
      <c r="O285" s="32"/>
      <c r="P285" s="32"/>
      <c r="Q285" s="102"/>
      <c r="R285" s="102"/>
      <c r="S285" s="102"/>
    </row>
    <row r="286" spans="1:19" ht="16.5" thickBot="1" x14ac:dyDescent="0.25">
      <c r="A286" s="163">
        <f>SUM(B286:M286)</f>
        <v>2</v>
      </c>
      <c r="B286" s="163">
        <v>0</v>
      </c>
      <c r="C286" s="163">
        <v>0</v>
      </c>
      <c r="D286" s="163">
        <v>0</v>
      </c>
      <c r="E286" s="163">
        <v>0</v>
      </c>
      <c r="F286" s="163">
        <v>0</v>
      </c>
      <c r="G286" s="163">
        <v>0</v>
      </c>
      <c r="H286" s="163">
        <v>0</v>
      </c>
      <c r="I286" s="163">
        <v>0</v>
      </c>
      <c r="J286" s="163">
        <v>0</v>
      </c>
      <c r="K286" s="163">
        <v>0</v>
      </c>
      <c r="L286" s="163">
        <v>0</v>
      </c>
      <c r="M286" s="163">
        <v>2</v>
      </c>
      <c r="N286" s="190"/>
      <c r="O286" s="32"/>
      <c r="P286" s="32"/>
      <c r="Q286" s="102"/>
      <c r="R286" s="102"/>
      <c r="S286" s="102"/>
    </row>
    <row r="287" spans="1:19" ht="16.5" thickBot="1" x14ac:dyDescent="0.25">
      <c r="A287" s="164"/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4"/>
      <c r="M287" s="164"/>
      <c r="N287" s="31"/>
      <c r="O287" s="32"/>
      <c r="P287" s="32"/>
      <c r="Q287" s="102"/>
      <c r="R287" s="102"/>
      <c r="S287" s="102"/>
    </row>
    <row r="288" spans="1:19" ht="16.5" customHeight="1" thickBot="1" x14ac:dyDescent="0.25">
      <c r="A288" s="30" t="s">
        <v>405</v>
      </c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1"/>
      <c r="O288" s="32"/>
      <c r="P288" s="32"/>
      <c r="Q288" s="102"/>
      <c r="R288" s="102"/>
      <c r="S288" s="102"/>
    </row>
    <row r="289" spans="1:19" ht="16.5" customHeight="1" thickBot="1" x14ac:dyDescent="0.25">
      <c r="A289" s="77" t="s">
        <v>406</v>
      </c>
      <c r="B289" s="59">
        <v>6</v>
      </c>
      <c r="C289" s="60" t="s">
        <v>407</v>
      </c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31"/>
      <c r="O289" s="32"/>
      <c r="P289" s="32"/>
      <c r="Q289" s="102"/>
      <c r="R289" s="102"/>
      <c r="S289" s="102"/>
    </row>
    <row r="290" spans="1:19" ht="16.5" customHeight="1" thickBot="1" x14ac:dyDescent="0.25">
      <c r="A290" s="61" t="s">
        <v>289</v>
      </c>
      <c r="B290" s="62"/>
      <c r="C290" s="63" t="s">
        <v>408</v>
      </c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31"/>
      <c r="O290" s="32"/>
      <c r="P290" s="32"/>
      <c r="Q290" s="102"/>
      <c r="R290" s="102"/>
      <c r="S290" s="102"/>
    </row>
    <row r="291" spans="1:19" ht="16.5" thickBot="1" x14ac:dyDescent="0.25">
      <c r="A291" s="61" t="s">
        <v>291</v>
      </c>
      <c r="B291" s="62"/>
      <c r="C291" s="161">
        <v>72</v>
      </c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31"/>
      <c r="O291" s="32"/>
      <c r="P291" s="32"/>
      <c r="Q291" s="102"/>
      <c r="R291" s="102"/>
      <c r="S291" s="102"/>
    </row>
    <row r="292" spans="1:19" ht="15.75" customHeight="1" x14ac:dyDescent="0.2">
      <c r="A292" s="64" t="s">
        <v>292</v>
      </c>
      <c r="B292" s="65"/>
      <c r="C292" s="86" t="s">
        <v>409</v>
      </c>
      <c r="D292" s="75"/>
      <c r="E292" s="75"/>
      <c r="F292" s="75"/>
      <c r="G292" s="75"/>
      <c r="H292" s="75"/>
      <c r="I292" s="75"/>
      <c r="J292" s="75"/>
      <c r="K292" s="75"/>
      <c r="L292" s="75"/>
      <c r="M292" s="76"/>
      <c r="N292" s="31"/>
      <c r="O292" s="32"/>
      <c r="P292" s="32"/>
      <c r="Q292" s="102"/>
      <c r="R292" s="102"/>
      <c r="S292" s="102"/>
    </row>
    <row r="293" spans="1:19" ht="15.75" customHeight="1" x14ac:dyDescent="0.2">
      <c r="A293" s="72"/>
      <c r="B293" s="162"/>
      <c r="C293" s="86" t="s">
        <v>410</v>
      </c>
      <c r="D293" s="75"/>
      <c r="E293" s="75"/>
      <c r="F293" s="75"/>
      <c r="G293" s="75"/>
      <c r="H293" s="75"/>
      <c r="I293" s="75"/>
      <c r="J293" s="75"/>
      <c r="K293" s="75"/>
      <c r="L293" s="75"/>
      <c r="M293" s="76"/>
      <c r="N293" s="31"/>
      <c r="O293" s="32"/>
      <c r="P293" s="32"/>
      <c r="Q293" s="102"/>
      <c r="R293" s="102"/>
      <c r="S293" s="102"/>
    </row>
    <row r="294" spans="1:19" ht="15.75" customHeight="1" x14ac:dyDescent="0.2">
      <c r="A294" s="72"/>
      <c r="B294" s="162"/>
      <c r="C294" s="86" t="s">
        <v>411</v>
      </c>
      <c r="D294" s="75"/>
      <c r="E294" s="75"/>
      <c r="F294" s="75"/>
      <c r="G294" s="75"/>
      <c r="H294" s="75"/>
      <c r="I294" s="75"/>
      <c r="J294" s="75"/>
      <c r="K294" s="75"/>
      <c r="L294" s="75"/>
      <c r="M294" s="76"/>
      <c r="N294" s="31"/>
      <c r="O294" s="32"/>
      <c r="P294" s="32"/>
      <c r="Q294" s="102"/>
      <c r="R294" s="102"/>
      <c r="S294" s="102"/>
    </row>
    <row r="295" spans="1:19" ht="15.75" customHeight="1" x14ac:dyDescent="0.2">
      <c r="A295" s="72"/>
      <c r="B295" s="162"/>
      <c r="C295" s="86" t="s">
        <v>412</v>
      </c>
      <c r="D295" s="75"/>
      <c r="E295" s="75"/>
      <c r="F295" s="75"/>
      <c r="G295" s="75"/>
      <c r="H295" s="75"/>
      <c r="I295" s="75"/>
      <c r="J295" s="75"/>
      <c r="K295" s="75"/>
      <c r="L295" s="75"/>
      <c r="M295" s="76"/>
      <c r="N295" s="31"/>
      <c r="O295" s="32"/>
      <c r="P295" s="32"/>
      <c r="Q295" s="102"/>
      <c r="R295" s="102"/>
      <c r="S295" s="102"/>
    </row>
    <row r="296" spans="1:19" ht="15.75" customHeight="1" x14ac:dyDescent="0.2">
      <c r="A296" s="72"/>
      <c r="B296" s="162"/>
      <c r="C296" s="86" t="s">
        <v>413</v>
      </c>
      <c r="D296" s="75"/>
      <c r="E296" s="75"/>
      <c r="F296" s="75"/>
      <c r="G296" s="75"/>
      <c r="H296" s="75"/>
      <c r="I296" s="75"/>
      <c r="J296" s="75"/>
      <c r="K296" s="75"/>
      <c r="L296" s="75"/>
      <c r="M296" s="76"/>
      <c r="N296" s="32"/>
      <c r="O296" s="32"/>
      <c r="P296" s="32"/>
      <c r="Q296" s="32"/>
      <c r="R296" s="32"/>
      <c r="S296" s="32"/>
    </row>
    <row r="297" spans="1:19" ht="16.5" thickBot="1" x14ac:dyDescent="0.25">
      <c r="A297" s="87"/>
      <c r="B297" s="165"/>
      <c r="C297" s="89"/>
      <c r="D297" s="90"/>
      <c r="E297" s="90"/>
      <c r="F297" s="90"/>
      <c r="G297" s="90"/>
      <c r="H297" s="90"/>
      <c r="I297" s="90"/>
      <c r="J297" s="90"/>
      <c r="K297" s="90"/>
      <c r="L297" s="90"/>
      <c r="M297" s="91"/>
      <c r="N297" s="32"/>
      <c r="O297" s="32"/>
      <c r="P297" s="32"/>
      <c r="Q297" s="32"/>
      <c r="R297" s="32"/>
      <c r="S297" s="32"/>
    </row>
    <row r="298" spans="1:19" ht="16.5" thickBot="1" x14ac:dyDescent="0.25">
      <c r="A298" s="77" t="s">
        <v>314</v>
      </c>
      <c r="B298" s="78" t="s">
        <v>298</v>
      </c>
      <c r="C298" s="92" t="s">
        <v>299</v>
      </c>
      <c r="D298" s="92" t="s">
        <v>300</v>
      </c>
      <c r="E298" s="92" t="s">
        <v>301</v>
      </c>
      <c r="F298" s="92" t="s">
        <v>300</v>
      </c>
      <c r="G298" s="92" t="s">
        <v>302</v>
      </c>
      <c r="H298" s="92" t="s">
        <v>302</v>
      </c>
      <c r="I298" s="92" t="s">
        <v>301</v>
      </c>
      <c r="J298" s="92" t="s">
        <v>303</v>
      </c>
      <c r="K298" s="92" t="s">
        <v>304</v>
      </c>
      <c r="L298" s="92" t="s">
        <v>305</v>
      </c>
      <c r="M298" s="92" t="s">
        <v>306</v>
      </c>
      <c r="N298" s="32"/>
      <c r="O298" s="32"/>
      <c r="P298" s="32"/>
      <c r="Q298" s="32"/>
      <c r="R298" s="32"/>
      <c r="S298" s="32"/>
    </row>
    <row r="299" spans="1:19" ht="16.5" thickBot="1" x14ac:dyDescent="0.25">
      <c r="A299" s="163">
        <f>SUM(B299:M299)</f>
        <v>72</v>
      </c>
      <c r="B299" s="79">
        <v>6</v>
      </c>
      <c r="C299" s="79">
        <v>6</v>
      </c>
      <c r="D299" s="79">
        <v>6</v>
      </c>
      <c r="E299" s="79">
        <v>6</v>
      </c>
      <c r="F299" s="79">
        <v>6</v>
      </c>
      <c r="G299" s="79">
        <v>6</v>
      </c>
      <c r="H299" s="79">
        <v>6</v>
      </c>
      <c r="I299" s="79">
        <v>6</v>
      </c>
      <c r="J299" s="79">
        <v>6</v>
      </c>
      <c r="K299" s="79">
        <v>6</v>
      </c>
      <c r="L299" s="79">
        <v>6</v>
      </c>
      <c r="M299" s="79">
        <v>6</v>
      </c>
      <c r="N299" s="32"/>
      <c r="O299" s="32"/>
      <c r="P299" s="32"/>
      <c r="Q299" s="32"/>
      <c r="R299" s="32"/>
      <c r="S299" s="32"/>
    </row>
    <row r="300" spans="1:19" ht="16.5" thickBot="1" x14ac:dyDescent="0.25">
      <c r="A300" s="164"/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4"/>
      <c r="M300" s="164"/>
      <c r="N300" s="32"/>
      <c r="O300" s="32"/>
      <c r="P300" s="32"/>
      <c r="Q300" s="32"/>
      <c r="R300" s="32"/>
      <c r="S300" s="32"/>
    </row>
    <row r="301" spans="1:19" ht="16.5" customHeight="1" thickBot="1" x14ac:dyDescent="0.25">
      <c r="A301" s="30" t="s">
        <v>414</v>
      </c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2"/>
      <c r="O301" s="32"/>
      <c r="P301" s="32"/>
      <c r="Q301" s="32"/>
      <c r="R301" s="32"/>
      <c r="S301" s="32"/>
    </row>
    <row r="302" spans="1:19" ht="16.5" customHeight="1" thickBot="1" x14ac:dyDescent="0.25">
      <c r="A302" s="77" t="s">
        <v>415</v>
      </c>
      <c r="B302" s="59">
        <v>7</v>
      </c>
      <c r="C302" s="60" t="s">
        <v>416</v>
      </c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2"/>
      <c r="O302" s="32"/>
      <c r="P302" s="32"/>
      <c r="Q302" s="32"/>
      <c r="R302" s="32"/>
      <c r="S302" s="32"/>
    </row>
    <row r="303" spans="1:19" ht="16.5" customHeight="1" thickBot="1" x14ac:dyDescent="0.25">
      <c r="A303" s="61" t="s">
        <v>289</v>
      </c>
      <c r="B303" s="62"/>
      <c r="C303" s="161" t="s">
        <v>417</v>
      </c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32"/>
      <c r="O303" s="32"/>
      <c r="P303" s="32"/>
      <c r="Q303" s="32"/>
      <c r="R303" s="32"/>
      <c r="S303" s="32"/>
    </row>
    <row r="304" spans="1:19" ht="16.5" thickBot="1" x14ac:dyDescent="0.25">
      <c r="A304" s="61" t="s">
        <v>291</v>
      </c>
      <c r="B304" s="62"/>
      <c r="C304" s="161">
        <v>2</v>
      </c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32"/>
      <c r="O304" s="32"/>
      <c r="P304" s="32"/>
      <c r="Q304" s="32"/>
      <c r="R304" s="32"/>
      <c r="S304" s="32"/>
    </row>
    <row r="305" spans="1:19" ht="15.75" customHeight="1" x14ac:dyDescent="0.2">
      <c r="A305" s="64" t="s">
        <v>292</v>
      </c>
      <c r="B305" s="65"/>
      <c r="C305" s="86" t="s">
        <v>418</v>
      </c>
      <c r="D305" s="75"/>
      <c r="E305" s="75"/>
      <c r="F305" s="75"/>
      <c r="G305" s="75"/>
      <c r="H305" s="75"/>
      <c r="I305" s="75"/>
      <c r="J305" s="75"/>
      <c r="K305" s="75"/>
      <c r="L305" s="75"/>
      <c r="M305" s="76"/>
      <c r="N305" s="32"/>
      <c r="O305" s="32"/>
      <c r="P305" s="32"/>
      <c r="Q305" s="32"/>
      <c r="R305" s="32"/>
      <c r="S305" s="32"/>
    </row>
    <row r="306" spans="1:19" ht="15.75" customHeight="1" x14ac:dyDescent="0.2">
      <c r="A306" s="72"/>
      <c r="B306" s="162"/>
      <c r="C306" s="86" t="s">
        <v>419</v>
      </c>
      <c r="D306" s="75"/>
      <c r="E306" s="75"/>
      <c r="F306" s="75"/>
      <c r="G306" s="75"/>
      <c r="H306" s="75"/>
      <c r="I306" s="75"/>
      <c r="J306" s="75"/>
      <c r="K306" s="75"/>
      <c r="L306" s="75"/>
      <c r="M306" s="76"/>
      <c r="N306" s="32"/>
      <c r="O306" s="32"/>
      <c r="P306" s="32"/>
      <c r="Q306" s="32"/>
      <c r="R306" s="32"/>
      <c r="S306" s="32"/>
    </row>
    <row r="307" spans="1:19" ht="15.75" customHeight="1" x14ac:dyDescent="0.2">
      <c r="A307" s="72"/>
      <c r="B307" s="162"/>
      <c r="C307" s="86" t="s">
        <v>420</v>
      </c>
      <c r="D307" s="75"/>
      <c r="E307" s="75"/>
      <c r="F307" s="75"/>
      <c r="G307" s="75"/>
      <c r="H307" s="75"/>
      <c r="I307" s="75"/>
      <c r="J307" s="75"/>
      <c r="K307" s="75"/>
      <c r="L307" s="75"/>
      <c r="M307" s="76"/>
      <c r="N307" s="32"/>
      <c r="O307" s="32"/>
      <c r="P307" s="32"/>
      <c r="Q307" s="32"/>
      <c r="R307" s="32"/>
      <c r="S307" s="32"/>
    </row>
    <row r="308" spans="1:19" ht="15.75" customHeight="1" x14ac:dyDescent="0.2">
      <c r="A308" s="72"/>
      <c r="B308" s="162"/>
      <c r="C308" s="86" t="s">
        <v>421</v>
      </c>
      <c r="D308" s="75"/>
      <c r="E308" s="75"/>
      <c r="F308" s="75"/>
      <c r="G308" s="75"/>
      <c r="H308" s="75"/>
      <c r="I308" s="75"/>
      <c r="J308" s="75"/>
      <c r="K308" s="75"/>
      <c r="L308" s="75"/>
      <c r="M308" s="76"/>
      <c r="N308" s="32"/>
      <c r="O308" s="32"/>
      <c r="P308" s="32"/>
      <c r="Q308" s="32"/>
      <c r="R308" s="32"/>
      <c r="S308" s="32"/>
    </row>
    <row r="309" spans="1:19" ht="15.75" x14ac:dyDescent="0.2">
      <c r="A309" s="72"/>
      <c r="B309" s="162"/>
      <c r="C309" s="86"/>
      <c r="D309" s="75"/>
      <c r="E309" s="75"/>
      <c r="F309" s="75"/>
      <c r="G309" s="75"/>
      <c r="H309" s="75"/>
      <c r="I309" s="75"/>
      <c r="J309" s="75"/>
      <c r="K309" s="75"/>
      <c r="L309" s="75"/>
      <c r="M309" s="76"/>
      <c r="N309" s="32"/>
      <c r="O309" s="32"/>
      <c r="P309" s="32"/>
      <c r="Q309" s="32"/>
      <c r="R309" s="32"/>
      <c r="S309" s="32"/>
    </row>
    <row r="310" spans="1:19" ht="16.5" thickBot="1" x14ac:dyDescent="0.25">
      <c r="A310" s="87"/>
      <c r="B310" s="165"/>
      <c r="C310" s="89"/>
      <c r="D310" s="90"/>
      <c r="E310" s="90"/>
      <c r="F310" s="90"/>
      <c r="G310" s="90"/>
      <c r="H310" s="90"/>
      <c r="I310" s="90"/>
      <c r="J310" s="90"/>
      <c r="K310" s="90"/>
      <c r="L310" s="90"/>
      <c r="M310" s="91"/>
      <c r="N310" s="32"/>
      <c r="O310" s="32"/>
      <c r="P310" s="32"/>
      <c r="Q310" s="32"/>
      <c r="R310" s="32"/>
      <c r="S310" s="32"/>
    </row>
    <row r="311" spans="1:19" ht="16.5" thickBot="1" x14ac:dyDescent="0.25">
      <c r="A311" s="77" t="s">
        <v>314</v>
      </c>
      <c r="B311" s="78" t="s">
        <v>298</v>
      </c>
      <c r="C311" s="92" t="s">
        <v>299</v>
      </c>
      <c r="D311" s="92" t="s">
        <v>300</v>
      </c>
      <c r="E311" s="92" t="s">
        <v>301</v>
      </c>
      <c r="F311" s="92" t="s">
        <v>300</v>
      </c>
      <c r="G311" s="92" t="s">
        <v>302</v>
      </c>
      <c r="H311" s="92" t="s">
        <v>302</v>
      </c>
      <c r="I311" s="92" t="s">
        <v>301</v>
      </c>
      <c r="J311" s="92" t="s">
        <v>303</v>
      </c>
      <c r="K311" s="92" t="s">
        <v>304</v>
      </c>
      <c r="L311" s="92" t="s">
        <v>305</v>
      </c>
      <c r="M311" s="92" t="s">
        <v>306</v>
      </c>
      <c r="N311" s="32"/>
      <c r="O311" s="32"/>
      <c r="P311" s="32"/>
      <c r="Q311" s="32"/>
      <c r="R311" s="32"/>
      <c r="S311" s="32"/>
    </row>
    <row r="312" spans="1:19" ht="16.5" thickBot="1" x14ac:dyDescent="0.25">
      <c r="A312" s="163">
        <f>SUM(B312:M312)</f>
        <v>2</v>
      </c>
      <c r="B312" s="79">
        <v>0</v>
      </c>
      <c r="C312" s="79">
        <v>1</v>
      </c>
      <c r="D312" s="79">
        <v>1</v>
      </c>
      <c r="E312" s="79">
        <v>0</v>
      </c>
      <c r="F312" s="79">
        <v>0</v>
      </c>
      <c r="G312" s="79">
        <v>0</v>
      </c>
      <c r="H312" s="79">
        <v>0</v>
      </c>
      <c r="I312" s="79">
        <v>0</v>
      </c>
      <c r="J312" s="79">
        <v>0</v>
      </c>
      <c r="K312" s="79">
        <v>0</v>
      </c>
      <c r="L312" s="79">
        <v>0</v>
      </c>
      <c r="M312" s="79">
        <v>0</v>
      </c>
      <c r="N312" s="32"/>
      <c r="O312" s="32"/>
      <c r="P312" s="32"/>
      <c r="Q312" s="32"/>
      <c r="R312" s="32"/>
      <c r="S312" s="32"/>
    </row>
    <row r="313" spans="1:19" ht="16.5" thickBot="1" x14ac:dyDescent="0.25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32"/>
      <c r="O313" s="32"/>
      <c r="P313" s="32"/>
      <c r="Q313" s="32"/>
      <c r="R313" s="32"/>
      <c r="S313" s="32"/>
    </row>
    <row r="314" spans="1:19" ht="16.5" customHeight="1" thickBot="1" x14ac:dyDescent="0.25">
      <c r="A314" s="30" t="s">
        <v>325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2"/>
      <c r="O314" s="32"/>
      <c r="P314" s="32"/>
      <c r="Q314" s="32"/>
      <c r="R314" s="32"/>
      <c r="S314" s="32"/>
    </row>
    <row r="315" spans="1:19" ht="16.5" customHeight="1" thickBot="1" x14ac:dyDescent="0.25">
      <c r="A315" s="77" t="s">
        <v>326</v>
      </c>
      <c r="B315" s="103" t="s">
        <v>9</v>
      </c>
      <c r="C315" s="104" t="str">
        <f>IF((B315=""),"",VLOOKUP(B315,ca,2,0))</f>
        <v>SECTOR PUBLICO MUNICIPAL</v>
      </c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32"/>
      <c r="O315" s="32"/>
      <c r="P315" s="32"/>
      <c r="Q315" s="32"/>
      <c r="R315" s="32"/>
      <c r="S315" s="32"/>
    </row>
    <row r="316" spans="1:19" ht="16.5" customHeight="1" thickBot="1" x14ac:dyDescent="0.25">
      <c r="A316" s="77" t="s">
        <v>327</v>
      </c>
      <c r="B316" s="103" t="s">
        <v>15</v>
      </c>
      <c r="C316" s="104" t="str">
        <f>IF((B316=""),"",VLOOKUP(B316,ca,2,0))</f>
        <v>SECTOR PUBLICO NO FINANCIERO</v>
      </c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32"/>
      <c r="O316" s="32"/>
      <c r="P316" s="32"/>
      <c r="Q316" s="32"/>
      <c r="R316" s="32"/>
      <c r="S316" s="32"/>
    </row>
    <row r="317" spans="1:19" ht="16.5" customHeight="1" thickBot="1" x14ac:dyDescent="0.25">
      <c r="A317" s="77" t="s">
        <v>328</v>
      </c>
      <c r="B317" s="103" t="s">
        <v>21</v>
      </c>
      <c r="C317" s="104" t="str">
        <f>IF((B317=""),"",VLOOKUP(B317,ca,2,0))</f>
        <v>GOBIERNO GENERAL MUNICIPAL</v>
      </c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32"/>
      <c r="O317" s="32"/>
      <c r="P317" s="32"/>
      <c r="Q317" s="32"/>
      <c r="R317" s="32"/>
      <c r="S317" s="32"/>
    </row>
    <row r="318" spans="1:19" ht="16.5" customHeight="1" thickBot="1" x14ac:dyDescent="0.25">
      <c r="A318" s="77" t="s">
        <v>329</v>
      </c>
      <c r="B318" s="103" t="s">
        <v>37</v>
      </c>
      <c r="C318" s="104" t="str">
        <f>IF((B318=""),"",VLOOKUP(B318,ca,2,0))</f>
        <v>Entidades Paraestatales y Fideicomisos No Empresariales y No Financieros</v>
      </c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32"/>
      <c r="O318" s="32"/>
      <c r="P318" s="32"/>
      <c r="Q318" s="32"/>
      <c r="R318" s="32"/>
      <c r="S318" s="32"/>
    </row>
    <row r="319" spans="1:19" ht="16.5" customHeight="1" thickBot="1" x14ac:dyDescent="0.25">
      <c r="A319" s="77" t="s">
        <v>330</v>
      </c>
      <c r="B319" s="103" t="s">
        <v>37</v>
      </c>
      <c r="C319" s="104" t="str">
        <f>IF((B319=""),"",VLOOKUP(B319,ca,2,0))</f>
        <v>Entidades Paraestatales y Fideicomisos No Empresariales y No Financieros</v>
      </c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32"/>
      <c r="O319" s="32"/>
      <c r="P319" s="32"/>
      <c r="Q319" s="32"/>
      <c r="R319" s="32"/>
      <c r="S319" s="32"/>
    </row>
    <row r="320" spans="1:19" ht="16.5" customHeight="1" thickBot="1" x14ac:dyDescent="0.25">
      <c r="A320" s="191" t="s">
        <v>331</v>
      </c>
      <c r="B320" s="192">
        <v>8103</v>
      </c>
      <c r="C320" s="104" t="s">
        <v>422</v>
      </c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32"/>
      <c r="O320" s="32"/>
      <c r="P320" s="32"/>
      <c r="Q320" s="32"/>
      <c r="R320" s="32"/>
      <c r="S320" s="32"/>
    </row>
    <row r="321" spans="1:19" ht="16.5" customHeight="1" thickBot="1" x14ac:dyDescent="0.25">
      <c r="A321" s="112" t="s">
        <v>334</v>
      </c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32"/>
      <c r="O321" s="32"/>
      <c r="P321" s="32"/>
      <c r="Q321" s="32"/>
      <c r="R321" s="32"/>
      <c r="S321" s="32"/>
    </row>
    <row r="322" spans="1:19" ht="16.5" customHeight="1" thickBot="1" x14ac:dyDescent="0.25">
      <c r="A322" s="30" t="s">
        <v>335</v>
      </c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2"/>
      <c r="O322" s="32"/>
      <c r="P322" s="32"/>
      <c r="Q322" s="32"/>
      <c r="R322" s="32"/>
      <c r="S322" s="32"/>
    </row>
    <row r="323" spans="1:19" ht="16.5" customHeight="1" thickBot="1" x14ac:dyDescent="0.25">
      <c r="A323" s="77" t="s">
        <v>336</v>
      </c>
      <c r="B323" s="103">
        <v>1400320</v>
      </c>
      <c r="C323" s="104" t="s">
        <v>337</v>
      </c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32"/>
      <c r="O323" s="32"/>
      <c r="P323" s="32"/>
      <c r="Q323" s="32"/>
      <c r="R323" s="32"/>
      <c r="S323" s="32"/>
    </row>
    <row r="324" spans="1:19" ht="16.5" thickBot="1" x14ac:dyDescent="0.25">
      <c r="A324" s="77" t="s">
        <v>336</v>
      </c>
      <c r="B324" s="103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32"/>
      <c r="O324" s="32"/>
      <c r="P324" s="32"/>
      <c r="Q324" s="32"/>
      <c r="R324" s="32"/>
      <c r="S324" s="32"/>
    </row>
    <row r="325" spans="1:19" ht="16.5" customHeight="1" thickBot="1" x14ac:dyDescent="0.25">
      <c r="A325" s="112" t="s">
        <v>338</v>
      </c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32"/>
      <c r="O325" s="32"/>
      <c r="P325" s="32"/>
      <c r="Q325" s="32"/>
      <c r="R325" s="32"/>
      <c r="S325" s="32"/>
    </row>
    <row r="326" spans="1:19" ht="16.5" thickBot="1" x14ac:dyDescent="0.25">
      <c r="A326" s="30" t="s">
        <v>339</v>
      </c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2"/>
      <c r="O326" s="32"/>
      <c r="P326" s="32"/>
      <c r="Q326" s="32"/>
      <c r="R326" s="32"/>
      <c r="S326" s="32"/>
    </row>
    <row r="327" spans="1:19" ht="16.5" customHeight="1" thickBot="1" x14ac:dyDescent="0.25">
      <c r="A327" s="77" t="s">
        <v>340</v>
      </c>
      <c r="B327" s="60" t="s">
        <v>423</v>
      </c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2"/>
      <c r="O327" s="32"/>
      <c r="P327" s="32"/>
      <c r="Q327" s="32"/>
      <c r="R327" s="32"/>
      <c r="S327" s="32"/>
    </row>
    <row r="328" spans="1:19" ht="16.5" customHeight="1" thickBot="1" x14ac:dyDescent="0.25">
      <c r="A328" s="77" t="s">
        <v>342</v>
      </c>
      <c r="B328" s="60" t="s">
        <v>424</v>
      </c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2"/>
      <c r="O328" s="32"/>
      <c r="P328" s="32"/>
      <c r="Q328" s="32"/>
      <c r="R328" s="32"/>
      <c r="S328" s="32"/>
    </row>
    <row r="329" spans="1:19" ht="16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32"/>
      <c r="O329" s="32"/>
      <c r="P329" s="32"/>
      <c r="Q329" s="32"/>
      <c r="R329" s="32"/>
      <c r="S329" s="32"/>
    </row>
    <row r="330" spans="1:19" ht="16.5" customHeight="1" thickBot="1" x14ac:dyDescent="0.25">
      <c r="A330" s="194" t="s">
        <v>344</v>
      </c>
      <c r="B330" s="195"/>
      <c r="C330" s="195"/>
      <c r="D330" s="195"/>
      <c r="E330" s="195"/>
      <c r="F330" s="195"/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6"/>
    </row>
    <row r="331" spans="1:19" ht="15.75" x14ac:dyDescent="0.2">
      <c r="A331" s="197" t="s">
        <v>274</v>
      </c>
      <c r="B331" s="127" t="s">
        <v>345</v>
      </c>
      <c r="C331" s="127" t="s">
        <v>346</v>
      </c>
      <c r="D331" s="198" t="s">
        <v>331</v>
      </c>
      <c r="E331" s="127" t="s">
        <v>336</v>
      </c>
      <c r="F331" s="199" t="s">
        <v>347</v>
      </c>
      <c r="G331" s="128" t="s">
        <v>348</v>
      </c>
      <c r="H331" s="128" t="s">
        <v>349</v>
      </c>
      <c r="I331" s="128" t="s">
        <v>350</v>
      </c>
      <c r="J331" s="128" t="s">
        <v>351</v>
      </c>
      <c r="K331" s="128" t="s">
        <v>352</v>
      </c>
      <c r="L331" s="128" t="s">
        <v>353</v>
      </c>
      <c r="M331" s="200" t="s">
        <v>354</v>
      </c>
      <c r="N331" s="128" t="s">
        <v>355</v>
      </c>
      <c r="O331" s="128" t="s">
        <v>356</v>
      </c>
      <c r="P331" s="128" t="s">
        <v>357</v>
      </c>
      <c r="Q331" s="200" t="s">
        <v>358</v>
      </c>
      <c r="R331" s="128" t="s">
        <v>359</v>
      </c>
      <c r="S331" s="201" t="s">
        <v>360</v>
      </c>
    </row>
    <row r="332" spans="1:19" ht="15.75" x14ac:dyDescent="0.2">
      <c r="A332" s="130" t="s">
        <v>110</v>
      </c>
      <c r="B332" s="130" t="s">
        <v>371</v>
      </c>
      <c r="C332" s="130">
        <v>31120</v>
      </c>
      <c r="D332" s="202">
        <v>8103</v>
      </c>
      <c r="E332" s="130">
        <v>1400320</v>
      </c>
      <c r="F332" s="203">
        <v>1131</v>
      </c>
      <c r="G332" s="204">
        <v>275255.44</v>
      </c>
      <c r="H332" s="204">
        <v>275255.44</v>
      </c>
      <c r="I332" s="204">
        <v>275255.44</v>
      </c>
      <c r="J332" s="204">
        <v>275255.44</v>
      </c>
      <c r="K332" s="204">
        <v>275255.44</v>
      </c>
      <c r="L332" s="204">
        <v>275255.44</v>
      </c>
      <c r="M332" s="204">
        <v>275255.44</v>
      </c>
      <c r="N332" s="204">
        <v>275255.44</v>
      </c>
      <c r="O332" s="204">
        <v>275255.44</v>
      </c>
      <c r="P332" s="204">
        <v>275255.44</v>
      </c>
      <c r="Q332" s="204">
        <v>275255.44</v>
      </c>
      <c r="R332" s="204">
        <v>275255.39</v>
      </c>
      <c r="S332" s="205">
        <f>SUM(G332:R332)</f>
        <v>3303065.23</v>
      </c>
    </row>
    <row r="333" spans="1:19" ht="15.75" x14ac:dyDescent="0.2">
      <c r="A333" s="130" t="s">
        <v>110</v>
      </c>
      <c r="B333" s="130" t="s">
        <v>371</v>
      </c>
      <c r="C333" s="130">
        <v>31120</v>
      </c>
      <c r="D333" s="130">
        <v>8103</v>
      </c>
      <c r="E333" s="130">
        <v>1400320</v>
      </c>
      <c r="F333" s="203">
        <v>1321</v>
      </c>
      <c r="G333" s="204">
        <v>0</v>
      </c>
      <c r="H333" s="204">
        <v>0</v>
      </c>
      <c r="I333" s="204">
        <v>0</v>
      </c>
      <c r="J333" s="204">
        <v>0</v>
      </c>
      <c r="K333" s="204">
        <v>0</v>
      </c>
      <c r="L333" s="204">
        <v>133527.94</v>
      </c>
      <c r="M333" s="204">
        <v>0</v>
      </c>
      <c r="N333" s="204">
        <v>0</v>
      </c>
      <c r="O333" s="204">
        <v>0</v>
      </c>
      <c r="P333" s="204">
        <v>0</v>
      </c>
      <c r="Q333" s="204">
        <v>133528</v>
      </c>
      <c r="R333" s="204">
        <v>0</v>
      </c>
      <c r="S333" s="205">
        <f t="shared" ref="S333:S373" si="2">SUM(G333:R333)</f>
        <v>267055.94</v>
      </c>
    </row>
    <row r="334" spans="1:19" ht="15.75" x14ac:dyDescent="0.2">
      <c r="A334" s="130" t="s">
        <v>110</v>
      </c>
      <c r="B334" s="130" t="s">
        <v>371</v>
      </c>
      <c r="C334" s="130">
        <v>31120</v>
      </c>
      <c r="D334" s="130">
        <v>8103</v>
      </c>
      <c r="E334" s="130">
        <v>1400320</v>
      </c>
      <c r="F334" s="203">
        <v>1323</v>
      </c>
      <c r="G334" s="204">
        <v>0</v>
      </c>
      <c r="H334" s="204">
        <v>0</v>
      </c>
      <c r="I334" s="204">
        <v>0</v>
      </c>
      <c r="J334" s="204">
        <v>0</v>
      </c>
      <c r="K334" s="204">
        <v>0</v>
      </c>
      <c r="L334" s="204">
        <v>0</v>
      </c>
      <c r="M334" s="204">
        <v>0</v>
      </c>
      <c r="N334" s="204">
        <v>0</v>
      </c>
      <c r="O334" s="204">
        <v>0</v>
      </c>
      <c r="P334" s="204">
        <v>0</v>
      </c>
      <c r="Q334" s="204">
        <v>0</v>
      </c>
      <c r="R334" s="204">
        <v>457285.87</v>
      </c>
      <c r="S334" s="205">
        <f t="shared" si="2"/>
        <v>457285.87</v>
      </c>
    </row>
    <row r="335" spans="1:19" ht="15.75" x14ac:dyDescent="0.2">
      <c r="A335" s="130" t="s">
        <v>110</v>
      </c>
      <c r="B335" s="130" t="s">
        <v>371</v>
      </c>
      <c r="C335" s="130">
        <v>31120</v>
      </c>
      <c r="D335" s="130">
        <v>8103</v>
      </c>
      <c r="E335" s="130">
        <v>1400320</v>
      </c>
      <c r="F335" s="203">
        <v>1331</v>
      </c>
      <c r="G335" s="204">
        <v>3402.75</v>
      </c>
      <c r="H335" s="204">
        <v>3402.75</v>
      </c>
      <c r="I335" s="204">
        <v>3402.75</v>
      </c>
      <c r="J335" s="204">
        <v>3402.75</v>
      </c>
      <c r="K335" s="204">
        <v>3402.75</v>
      </c>
      <c r="L335" s="204">
        <v>3402.75</v>
      </c>
      <c r="M335" s="204">
        <v>3402.75</v>
      </c>
      <c r="N335" s="204">
        <v>3402.75</v>
      </c>
      <c r="O335" s="204">
        <v>3402.75</v>
      </c>
      <c r="P335" s="204">
        <v>3402.75</v>
      </c>
      <c r="Q335" s="204">
        <v>3402.75</v>
      </c>
      <c r="R335" s="204">
        <v>3402.75</v>
      </c>
      <c r="S335" s="205">
        <f t="shared" si="2"/>
        <v>40833</v>
      </c>
    </row>
    <row r="336" spans="1:19" ht="15.75" x14ac:dyDescent="0.2">
      <c r="A336" s="130" t="s">
        <v>110</v>
      </c>
      <c r="B336" s="130" t="s">
        <v>371</v>
      </c>
      <c r="C336" s="130">
        <v>31120</v>
      </c>
      <c r="D336" s="130">
        <v>8103</v>
      </c>
      <c r="E336" s="130">
        <v>1400320</v>
      </c>
      <c r="F336" s="203">
        <v>1413</v>
      </c>
      <c r="G336" s="204">
        <v>36709.25</v>
      </c>
      <c r="H336" s="204">
        <v>36709.25</v>
      </c>
      <c r="I336" s="204">
        <v>36709.25</v>
      </c>
      <c r="J336" s="204">
        <v>36709.25</v>
      </c>
      <c r="K336" s="204">
        <v>36709.25</v>
      </c>
      <c r="L336" s="204">
        <v>36709.25</v>
      </c>
      <c r="M336" s="204">
        <v>36709.25</v>
      </c>
      <c r="N336" s="204">
        <v>36709.25</v>
      </c>
      <c r="O336" s="204">
        <v>36709.25</v>
      </c>
      <c r="P336" s="204">
        <v>36709.25</v>
      </c>
      <c r="Q336" s="204">
        <v>36709.25</v>
      </c>
      <c r="R336" s="204">
        <v>36709.199999999997</v>
      </c>
      <c r="S336" s="205">
        <f t="shared" si="2"/>
        <v>440510.95</v>
      </c>
    </row>
    <row r="337" spans="1:19" ht="15.75" x14ac:dyDescent="0.2">
      <c r="A337" s="130" t="s">
        <v>110</v>
      </c>
      <c r="B337" s="130" t="s">
        <v>371</v>
      </c>
      <c r="C337" s="130">
        <v>31120</v>
      </c>
      <c r="D337" s="130">
        <v>8103</v>
      </c>
      <c r="E337" s="130">
        <v>1400320</v>
      </c>
      <c r="F337" s="203">
        <v>1421</v>
      </c>
      <c r="G337" s="204">
        <v>19984.3</v>
      </c>
      <c r="H337" s="204">
        <v>19984.3</v>
      </c>
      <c r="I337" s="204">
        <v>19984.3</v>
      </c>
      <c r="J337" s="204">
        <v>19984.3</v>
      </c>
      <c r="K337" s="204">
        <v>19984.3</v>
      </c>
      <c r="L337" s="204">
        <v>19984.3</v>
      </c>
      <c r="M337" s="204">
        <v>19984.3</v>
      </c>
      <c r="N337" s="204">
        <v>19984.3</v>
      </c>
      <c r="O337" s="204">
        <v>19984.3</v>
      </c>
      <c r="P337" s="204">
        <v>19984.3</v>
      </c>
      <c r="Q337" s="204">
        <v>19984.3</v>
      </c>
      <c r="R337" s="204">
        <v>19984.27</v>
      </c>
      <c r="S337" s="205">
        <f t="shared" si="2"/>
        <v>239811.56999999995</v>
      </c>
    </row>
    <row r="338" spans="1:19" ht="15.75" x14ac:dyDescent="0.2">
      <c r="A338" s="130" t="s">
        <v>110</v>
      </c>
      <c r="B338" s="130" t="s">
        <v>371</v>
      </c>
      <c r="C338" s="130">
        <v>31120</v>
      </c>
      <c r="D338" s="130">
        <v>8103</v>
      </c>
      <c r="E338" s="130">
        <v>1400320</v>
      </c>
      <c r="F338" s="203">
        <v>1431</v>
      </c>
      <c r="G338" s="204">
        <v>19616.18</v>
      </c>
      <c r="H338" s="204">
        <v>19616.18</v>
      </c>
      <c r="I338" s="204">
        <v>19616.18</v>
      </c>
      <c r="J338" s="204">
        <v>19616.18</v>
      </c>
      <c r="K338" s="204">
        <v>19616.18</v>
      </c>
      <c r="L338" s="204">
        <v>19616.18</v>
      </c>
      <c r="M338" s="204">
        <v>19616.18</v>
      </c>
      <c r="N338" s="204">
        <v>19616.18</v>
      </c>
      <c r="O338" s="204">
        <v>19616.18</v>
      </c>
      <c r="P338" s="204">
        <v>19616.18</v>
      </c>
      <c r="Q338" s="204">
        <v>19616.18</v>
      </c>
      <c r="R338" s="204">
        <v>19616.169999999998</v>
      </c>
      <c r="S338" s="205">
        <f t="shared" si="2"/>
        <v>235394.14999999997</v>
      </c>
    </row>
    <row r="339" spans="1:19" ht="15.75" x14ac:dyDescent="0.2">
      <c r="A339" s="130" t="s">
        <v>110</v>
      </c>
      <c r="B339" s="130" t="s">
        <v>371</v>
      </c>
      <c r="C339" s="130">
        <v>31120</v>
      </c>
      <c r="D339" s="130">
        <v>8103</v>
      </c>
      <c r="E339" s="130">
        <v>1400320</v>
      </c>
      <c r="F339" s="203">
        <v>1522</v>
      </c>
      <c r="G339" s="204">
        <v>0</v>
      </c>
      <c r="H339" s="204">
        <v>0</v>
      </c>
      <c r="I339" s="204">
        <v>25000</v>
      </c>
      <c r="J339" s="204">
        <v>0</v>
      </c>
      <c r="K339" s="204">
        <v>0</v>
      </c>
      <c r="L339" s="204">
        <v>25000</v>
      </c>
      <c r="M339" s="204">
        <v>0</v>
      </c>
      <c r="N339" s="204">
        <v>0</v>
      </c>
      <c r="O339" s="204">
        <v>0</v>
      </c>
      <c r="P339" s="204">
        <v>0</v>
      </c>
      <c r="Q339" s="204">
        <v>0</v>
      </c>
      <c r="R339" s="204">
        <v>0</v>
      </c>
      <c r="S339" s="205">
        <f t="shared" si="2"/>
        <v>50000</v>
      </c>
    </row>
    <row r="340" spans="1:19" ht="15.75" x14ac:dyDescent="0.2">
      <c r="A340" s="130" t="s">
        <v>110</v>
      </c>
      <c r="B340" s="130" t="s">
        <v>371</v>
      </c>
      <c r="C340" s="130">
        <v>31120</v>
      </c>
      <c r="D340" s="130">
        <v>8103</v>
      </c>
      <c r="E340" s="130">
        <v>1400320</v>
      </c>
      <c r="F340" s="203">
        <v>1541</v>
      </c>
      <c r="G340" s="204">
        <v>11916.67</v>
      </c>
      <c r="H340" s="204">
        <v>11916.67</v>
      </c>
      <c r="I340" s="204">
        <v>11916.67</v>
      </c>
      <c r="J340" s="204">
        <v>11916.67</v>
      </c>
      <c r="K340" s="204">
        <v>11916.67</v>
      </c>
      <c r="L340" s="204">
        <v>11916.67</v>
      </c>
      <c r="M340" s="204">
        <v>11916.67</v>
      </c>
      <c r="N340" s="204">
        <v>11916.67</v>
      </c>
      <c r="O340" s="204">
        <v>11916.67</v>
      </c>
      <c r="P340" s="204">
        <v>11916.67</v>
      </c>
      <c r="Q340" s="204">
        <v>11916.67</v>
      </c>
      <c r="R340" s="204">
        <v>11916.63</v>
      </c>
      <c r="S340" s="205">
        <f t="shared" si="2"/>
        <v>143000</v>
      </c>
    </row>
    <row r="341" spans="1:19" ht="15.75" x14ac:dyDescent="0.2">
      <c r="A341" s="130" t="s">
        <v>110</v>
      </c>
      <c r="B341" s="130" t="s">
        <v>371</v>
      </c>
      <c r="C341" s="130">
        <v>31120</v>
      </c>
      <c r="D341" s="130">
        <v>8103</v>
      </c>
      <c r="E341" s="130">
        <v>1400320</v>
      </c>
      <c r="F341" s="203">
        <v>2111</v>
      </c>
      <c r="G341" s="204">
        <v>0</v>
      </c>
      <c r="H341" s="204">
        <v>0</v>
      </c>
      <c r="I341" s="204">
        <v>0</v>
      </c>
      <c r="J341" s="204">
        <v>8000</v>
      </c>
      <c r="K341" s="204">
        <v>10000</v>
      </c>
      <c r="L341" s="204">
        <v>0</v>
      </c>
      <c r="M341" s="204">
        <v>5000</v>
      </c>
      <c r="N341" s="204">
        <v>0</v>
      </c>
      <c r="O341" s="204">
        <v>0</v>
      </c>
      <c r="P341" s="204">
        <v>7000</v>
      </c>
      <c r="Q341" s="204">
        <v>0</v>
      </c>
      <c r="R341" s="204">
        <v>0</v>
      </c>
      <c r="S341" s="205">
        <f t="shared" si="2"/>
        <v>30000</v>
      </c>
    </row>
    <row r="342" spans="1:19" ht="15.75" x14ac:dyDescent="0.2">
      <c r="A342" s="130" t="s">
        <v>110</v>
      </c>
      <c r="B342" s="130" t="s">
        <v>371</v>
      </c>
      <c r="C342" s="130">
        <v>31120</v>
      </c>
      <c r="D342" s="130">
        <v>8103</v>
      </c>
      <c r="E342" s="130">
        <v>1400320</v>
      </c>
      <c r="F342" s="203">
        <v>2121</v>
      </c>
      <c r="G342" s="204">
        <v>0</v>
      </c>
      <c r="H342" s="204">
        <v>0</v>
      </c>
      <c r="I342" s="204">
        <v>20000</v>
      </c>
      <c r="J342" s="204">
        <v>0</v>
      </c>
      <c r="K342" s="204">
        <v>0</v>
      </c>
      <c r="L342" s="204">
        <v>0</v>
      </c>
      <c r="M342" s="204">
        <v>10000</v>
      </c>
      <c r="N342" s="204">
        <v>0</v>
      </c>
      <c r="O342" s="204">
        <v>0</v>
      </c>
      <c r="P342" s="204">
        <v>0</v>
      </c>
      <c r="Q342" s="204">
        <v>0</v>
      </c>
      <c r="R342" s="204">
        <v>0</v>
      </c>
      <c r="S342" s="205">
        <f t="shared" si="2"/>
        <v>30000</v>
      </c>
    </row>
    <row r="343" spans="1:19" ht="15.75" x14ac:dyDescent="0.2">
      <c r="A343" s="130" t="s">
        <v>110</v>
      </c>
      <c r="B343" s="130" t="s">
        <v>371</v>
      </c>
      <c r="C343" s="130">
        <v>31120</v>
      </c>
      <c r="D343" s="130">
        <v>8103</v>
      </c>
      <c r="E343" s="130">
        <v>1400320</v>
      </c>
      <c r="F343" s="203">
        <v>2141</v>
      </c>
      <c r="G343" s="204">
        <v>10000</v>
      </c>
      <c r="H343" s="204">
        <v>0</v>
      </c>
      <c r="I343" s="204">
        <v>5000</v>
      </c>
      <c r="J343" s="204">
        <v>5000</v>
      </c>
      <c r="K343" s="204">
        <v>0</v>
      </c>
      <c r="L343" s="204">
        <v>5000</v>
      </c>
      <c r="M343" s="204">
        <v>0</v>
      </c>
      <c r="N343" s="204">
        <v>5000</v>
      </c>
      <c r="O343" s="204">
        <v>10000</v>
      </c>
      <c r="P343" s="204">
        <v>5000</v>
      </c>
      <c r="Q343" s="204">
        <v>10000</v>
      </c>
      <c r="R343" s="204">
        <v>7100</v>
      </c>
      <c r="S343" s="205">
        <f t="shared" si="2"/>
        <v>62100</v>
      </c>
    </row>
    <row r="344" spans="1:19" ht="15.75" x14ac:dyDescent="0.2">
      <c r="A344" s="130" t="s">
        <v>110</v>
      </c>
      <c r="B344" s="130" t="s">
        <v>371</v>
      </c>
      <c r="C344" s="130">
        <v>31120</v>
      </c>
      <c r="D344" s="130">
        <v>8103</v>
      </c>
      <c r="E344" s="130">
        <v>1400320</v>
      </c>
      <c r="F344" s="203">
        <v>2161</v>
      </c>
      <c r="G344" s="204">
        <v>5000</v>
      </c>
      <c r="H344" s="204">
        <v>0</v>
      </c>
      <c r="I344" s="204">
        <v>5000</v>
      </c>
      <c r="J344" s="204">
        <v>0</v>
      </c>
      <c r="K344" s="204">
        <v>3000</v>
      </c>
      <c r="L344" s="204">
        <v>0</v>
      </c>
      <c r="M344" s="204">
        <v>3000</v>
      </c>
      <c r="N344" s="204">
        <v>0</v>
      </c>
      <c r="O344" s="204">
        <v>5000</v>
      </c>
      <c r="P344" s="204">
        <v>7000</v>
      </c>
      <c r="Q344" s="204">
        <v>0</v>
      </c>
      <c r="R344" s="204">
        <v>843.72</v>
      </c>
      <c r="S344" s="205">
        <f t="shared" si="2"/>
        <v>28843.72</v>
      </c>
    </row>
    <row r="345" spans="1:19" ht="15.75" x14ac:dyDescent="0.2">
      <c r="A345" s="130" t="s">
        <v>110</v>
      </c>
      <c r="B345" s="130" t="s">
        <v>371</v>
      </c>
      <c r="C345" s="130">
        <v>31120</v>
      </c>
      <c r="D345" s="130">
        <v>8103</v>
      </c>
      <c r="E345" s="130">
        <v>1400320</v>
      </c>
      <c r="F345" s="203">
        <v>2212</v>
      </c>
      <c r="G345" s="204">
        <v>3500</v>
      </c>
      <c r="H345" s="204">
        <v>2500</v>
      </c>
      <c r="I345" s="204">
        <v>1300</v>
      </c>
      <c r="J345" s="204">
        <v>2500</v>
      </c>
      <c r="K345" s="204">
        <v>2400</v>
      </c>
      <c r="L345" s="204">
        <v>2500</v>
      </c>
      <c r="M345" s="204">
        <v>1000</v>
      </c>
      <c r="N345" s="204">
        <v>2200</v>
      </c>
      <c r="O345" s="204">
        <v>2500</v>
      </c>
      <c r="P345" s="204">
        <v>3500</v>
      </c>
      <c r="Q345" s="204">
        <v>2500</v>
      </c>
      <c r="R345" s="204">
        <v>7100</v>
      </c>
      <c r="S345" s="205">
        <f t="shared" si="2"/>
        <v>33500</v>
      </c>
    </row>
    <row r="346" spans="1:19" ht="15.75" x14ac:dyDescent="0.2">
      <c r="A346" s="130" t="s">
        <v>112</v>
      </c>
      <c r="B346" s="130" t="s">
        <v>425</v>
      </c>
      <c r="C346" s="130">
        <v>31120</v>
      </c>
      <c r="D346" s="130">
        <v>8103</v>
      </c>
      <c r="E346" s="130">
        <v>1400320</v>
      </c>
      <c r="F346" s="203">
        <v>2491</v>
      </c>
      <c r="G346" s="204">
        <v>2000</v>
      </c>
      <c r="H346" s="204">
        <v>0</v>
      </c>
      <c r="I346" s="204">
        <v>3000</v>
      </c>
      <c r="J346" s="204">
        <v>0</v>
      </c>
      <c r="K346" s="204">
        <v>2500</v>
      </c>
      <c r="L346" s="204">
        <v>0</v>
      </c>
      <c r="M346" s="204">
        <v>3500</v>
      </c>
      <c r="N346" s="204">
        <v>2500</v>
      </c>
      <c r="O346" s="204">
        <v>2500</v>
      </c>
      <c r="P346" s="204">
        <v>3500</v>
      </c>
      <c r="Q346" s="204">
        <v>1200</v>
      </c>
      <c r="R346" s="204">
        <v>0</v>
      </c>
      <c r="S346" s="205">
        <f t="shared" si="2"/>
        <v>20700</v>
      </c>
    </row>
    <row r="347" spans="1:19" ht="15.75" x14ac:dyDescent="0.2">
      <c r="A347" s="130" t="s">
        <v>110</v>
      </c>
      <c r="B347" s="130" t="s">
        <v>371</v>
      </c>
      <c r="C347" s="130">
        <v>31120</v>
      </c>
      <c r="D347" s="130">
        <v>8103</v>
      </c>
      <c r="E347" s="130">
        <v>1400320</v>
      </c>
      <c r="F347" s="203">
        <v>2612</v>
      </c>
      <c r="G347" s="204">
        <v>3000</v>
      </c>
      <c r="H347" s="204">
        <v>3000</v>
      </c>
      <c r="I347" s="204">
        <v>3000</v>
      </c>
      <c r="J347" s="204">
        <v>3000</v>
      </c>
      <c r="K347" s="204">
        <v>2000</v>
      </c>
      <c r="L347" s="204">
        <v>2000</v>
      </c>
      <c r="M347" s="204">
        <v>2050</v>
      </c>
      <c r="N347" s="204">
        <v>3000</v>
      </c>
      <c r="O347" s="204">
        <v>3000</v>
      </c>
      <c r="P347" s="204">
        <v>2000</v>
      </c>
      <c r="Q347" s="204">
        <v>2500</v>
      </c>
      <c r="R347" s="204">
        <v>2500</v>
      </c>
      <c r="S347" s="205">
        <f t="shared" si="2"/>
        <v>31050</v>
      </c>
    </row>
    <row r="348" spans="1:19" ht="15.75" x14ac:dyDescent="0.2">
      <c r="A348" s="130" t="s">
        <v>110</v>
      </c>
      <c r="B348" s="130" t="s">
        <v>371</v>
      </c>
      <c r="C348" s="130">
        <v>31120</v>
      </c>
      <c r="D348" s="130">
        <v>8103</v>
      </c>
      <c r="E348" s="130">
        <v>1400320</v>
      </c>
      <c r="F348" s="203">
        <v>2711</v>
      </c>
      <c r="G348" s="204">
        <v>0</v>
      </c>
      <c r="H348" s="204">
        <v>300000</v>
      </c>
      <c r="I348" s="204">
        <v>0</v>
      </c>
      <c r="J348" s="204">
        <v>0</v>
      </c>
      <c r="K348" s="204">
        <v>0</v>
      </c>
      <c r="L348" s="204">
        <v>0</v>
      </c>
      <c r="M348" s="204">
        <v>0</v>
      </c>
      <c r="N348" s="204">
        <v>0</v>
      </c>
      <c r="O348" s="204">
        <v>0</v>
      </c>
      <c r="P348" s="204">
        <v>0</v>
      </c>
      <c r="Q348" s="204">
        <v>0</v>
      </c>
      <c r="R348" s="204">
        <v>0</v>
      </c>
      <c r="S348" s="205">
        <f t="shared" si="2"/>
        <v>300000</v>
      </c>
    </row>
    <row r="349" spans="1:19" ht="15.75" x14ac:dyDescent="0.2">
      <c r="A349" s="130" t="s">
        <v>110</v>
      </c>
      <c r="B349" s="130" t="s">
        <v>371</v>
      </c>
      <c r="C349" s="130">
        <v>31120</v>
      </c>
      <c r="D349" s="130">
        <v>8103</v>
      </c>
      <c r="E349" s="130">
        <v>1400320</v>
      </c>
      <c r="F349" s="203">
        <v>2831</v>
      </c>
      <c r="G349" s="204">
        <v>0</v>
      </c>
      <c r="H349" s="204">
        <v>10350</v>
      </c>
      <c r="I349" s="204">
        <v>0</v>
      </c>
      <c r="J349" s="204">
        <v>0</v>
      </c>
      <c r="K349" s="204">
        <v>0</v>
      </c>
      <c r="L349" s="204">
        <v>0</v>
      </c>
      <c r="M349" s="204">
        <v>0</v>
      </c>
      <c r="N349" s="204">
        <v>0</v>
      </c>
      <c r="O349" s="204">
        <v>0</v>
      </c>
      <c r="P349" s="204">
        <v>0</v>
      </c>
      <c r="Q349" s="204">
        <v>0</v>
      </c>
      <c r="R349" s="204">
        <v>0</v>
      </c>
      <c r="S349" s="205">
        <f t="shared" si="2"/>
        <v>10350</v>
      </c>
    </row>
    <row r="350" spans="1:19" ht="15.75" x14ac:dyDescent="0.2">
      <c r="A350" s="130" t="s">
        <v>112</v>
      </c>
      <c r="B350" s="130" t="s">
        <v>425</v>
      </c>
      <c r="C350" s="130">
        <v>31120</v>
      </c>
      <c r="D350" s="130">
        <v>8103</v>
      </c>
      <c r="E350" s="130">
        <v>1400320</v>
      </c>
      <c r="F350" s="203">
        <v>2921</v>
      </c>
      <c r="G350" s="204">
        <v>0</v>
      </c>
      <c r="H350" s="204">
        <v>10700</v>
      </c>
      <c r="I350" s="204">
        <v>10000</v>
      </c>
      <c r="J350" s="204">
        <v>0</v>
      </c>
      <c r="K350" s="204"/>
      <c r="L350" s="204">
        <v>0</v>
      </c>
      <c r="M350" s="204">
        <v>0</v>
      </c>
      <c r="N350" s="204">
        <v>0</v>
      </c>
      <c r="O350" s="204">
        <v>0</v>
      </c>
      <c r="P350" s="204">
        <v>0</v>
      </c>
      <c r="Q350" s="204">
        <v>0</v>
      </c>
      <c r="R350" s="204">
        <v>0</v>
      </c>
      <c r="S350" s="205">
        <f t="shared" si="2"/>
        <v>20700</v>
      </c>
    </row>
    <row r="351" spans="1:19" ht="15.75" x14ac:dyDescent="0.2">
      <c r="A351" s="130" t="s">
        <v>110</v>
      </c>
      <c r="B351" s="130" t="s">
        <v>371</v>
      </c>
      <c r="C351" s="130">
        <v>31120</v>
      </c>
      <c r="D351" s="130">
        <v>8103</v>
      </c>
      <c r="E351" s="130">
        <v>1400320</v>
      </c>
      <c r="F351" s="203">
        <v>2941</v>
      </c>
      <c r="G351" s="204">
        <v>3000</v>
      </c>
      <c r="H351" s="204">
        <v>3000</v>
      </c>
      <c r="I351" s="204">
        <v>3000</v>
      </c>
      <c r="J351" s="204">
        <v>1000</v>
      </c>
      <c r="K351" s="204">
        <v>1000</v>
      </c>
      <c r="L351" s="204">
        <v>1000</v>
      </c>
      <c r="M351" s="204">
        <v>3000</v>
      </c>
      <c r="N351" s="204">
        <v>3015</v>
      </c>
      <c r="O351" s="204">
        <v>3000</v>
      </c>
      <c r="P351" s="204">
        <v>3000</v>
      </c>
      <c r="Q351" s="204">
        <v>3000</v>
      </c>
      <c r="R351" s="204">
        <v>3000</v>
      </c>
      <c r="S351" s="205">
        <f t="shared" si="2"/>
        <v>30015</v>
      </c>
    </row>
    <row r="352" spans="1:19" ht="15.75" x14ac:dyDescent="0.2">
      <c r="A352" s="130" t="s">
        <v>110</v>
      </c>
      <c r="B352" s="130" t="s">
        <v>371</v>
      </c>
      <c r="C352" s="130">
        <v>31120</v>
      </c>
      <c r="D352" s="130">
        <v>8103</v>
      </c>
      <c r="E352" s="130">
        <v>1400320</v>
      </c>
      <c r="F352" s="203">
        <v>3111</v>
      </c>
      <c r="G352" s="204">
        <v>5500</v>
      </c>
      <c r="H352" s="204">
        <v>4500</v>
      </c>
      <c r="I352" s="204">
        <v>4600</v>
      </c>
      <c r="J352" s="204">
        <v>4200</v>
      </c>
      <c r="K352" s="204">
        <v>5325</v>
      </c>
      <c r="L352" s="204">
        <v>4600</v>
      </c>
      <c r="M352" s="204">
        <v>4500</v>
      </c>
      <c r="N352" s="204">
        <v>4600</v>
      </c>
      <c r="O352" s="204">
        <v>4900</v>
      </c>
      <c r="P352" s="204">
        <v>4500</v>
      </c>
      <c r="Q352" s="204">
        <v>4700</v>
      </c>
      <c r="R352" s="204">
        <v>5000</v>
      </c>
      <c r="S352" s="205">
        <f t="shared" si="2"/>
        <v>56925</v>
      </c>
    </row>
    <row r="353" spans="1:19" ht="15.75" x14ac:dyDescent="0.2">
      <c r="A353" s="130" t="s">
        <v>110</v>
      </c>
      <c r="B353" s="130" t="s">
        <v>371</v>
      </c>
      <c r="C353" s="130">
        <v>31120</v>
      </c>
      <c r="D353" s="130">
        <v>8103</v>
      </c>
      <c r="E353" s="130">
        <v>1400320</v>
      </c>
      <c r="F353" s="203">
        <v>3141</v>
      </c>
      <c r="G353" s="204">
        <v>5000</v>
      </c>
      <c r="H353" s="204">
        <v>5000</v>
      </c>
      <c r="I353" s="204">
        <v>5000</v>
      </c>
      <c r="J353" s="204">
        <v>4500</v>
      </c>
      <c r="K353" s="204">
        <v>4500</v>
      </c>
      <c r="L353" s="204">
        <v>4500</v>
      </c>
      <c r="M353" s="204">
        <v>4500</v>
      </c>
      <c r="N353" s="204">
        <v>4000</v>
      </c>
      <c r="O353" s="204">
        <v>4500</v>
      </c>
      <c r="P353" s="204">
        <v>4500</v>
      </c>
      <c r="Q353" s="204">
        <v>4500</v>
      </c>
      <c r="R353" s="204">
        <v>6425</v>
      </c>
      <c r="S353" s="205">
        <f t="shared" si="2"/>
        <v>56925</v>
      </c>
    </row>
    <row r="354" spans="1:19" ht="15.75" x14ac:dyDescent="0.2">
      <c r="A354" s="130" t="s">
        <v>110</v>
      </c>
      <c r="B354" s="130" t="s">
        <v>371</v>
      </c>
      <c r="C354" s="130">
        <v>31120</v>
      </c>
      <c r="D354" s="130">
        <v>8103</v>
      </c>
      <c r="E354" s="130">
        <v>1400320</v>
      </c>
      <c r="F354" s="203">
        <v>3171</v>
      </c>
      <c r="G354" s="204">
        <v>1000</v>
      </c>
      <c r="H354" s="204">
        <v>800</v>
      </c>
      <c r="I354" s="204">
        <v>800</v>
      </c>
      <c r="J354" s="204">
        <v>800</v>
      </c>
      <c r="K354" s="204">
        <v>1000</v>
      </c>
      <c r="L354" s="204">
        <v>800</v>
      </c>
      <c r="M354" s="204">
        <v>800</v>
      </c>
      <c r="N354" s="204">
        <v>800</v>
      </c>
      <c r="O354" s="204">
        <v>800</v>
      </c>
      <c r="P354" s="204">
        <v>800</v>
      </c>
      <c r="Q354" s="204">
        <v>800</v>
      </c>
      <c r="R354" s="204">
        <v>800</v>
      </c>
      <c r="S354" s="205">
        <f t="shared" si="2"/>
        <v>10000</v>
      </c>
    </row>
    <row r="355" spans="1:19" ht="15.75" x14ac:dyDescent="0.2">
      <c r="A355" s="130" t="s">
        <v>110</v>
      </c>
      <c r="B355" s="130" t="s">
        <v>371</v>
      </c>
      <c r="C355" s="130">
        <v>31120</v>
      </c>
      <c r="D355" s="130">
        <v>8103</v>
      </c>
      <c r="E355" s="130">
        <v>1400320</v>
      </c>
      <c r="F355" s="206">
        <v>3311</v>
      </c>
      <c r="G355" s="204">
        <v>0</v>
      </c>
      <c r="H355" s="204">
        <v>0</v>
      </c>
      <c r="I355" s="204">
        <v>10000</v>
      </c>
      <c r="J355" s="204">
        <v>11750</v>
      </c>
      <c r="K355" s="204">
        <v>15000</v>
      </c>
      <c r="L355" s="204">
        <v>15000</v>
      </c>
      <c r="M355" s="204">
        <v>0</v>
      </c>
      <c r="N355" s="204">
        <v>0</v>
      </c>
      <c r="O355" s="204">
        <v>0</v>
      </c>
      <c r="P355" s="204">
        <v>0</v>
      </c>
      <c r="Q355" s="204">
        <v>0</v>
      </c>
      <c r="R355" s="204">
        <v>0</v>
      </c>
      <c r="S355" s="205">
        <f t="shared" si="2"/>
        <v>51750</v>
      </c>
    </row>
    <row r="356" spans="1:19" ht="15.75" x14ac:dyDescent="0.2">
      <c r="A356" s="130" t="s">
        <v>110</v>
      </c>
      <c r="B356" s="130" t="s">
        <v>371</v>
      </c>
      <c r="C356" s="130">
        <v>31120</v>
      </c>
      <c r="D356" s="130">
        <v>8103</v>
      </c>
      <c r="E356" s="130">
        <v>1400320</v>
      </c>
      <c r="F356" s="203">
        <v>3312</v>
      </c>
      <c r="G356" s="204">
        <v>25000</v>
      </c>
      <c r="H356" s="204">
        <v>25000</v>
      </c>
      <c r="I356" s="204">
        <v>25000</v>
      </c>
      <c r="J356" s="204">
        <v>50000</v>
      </c>
      <c r="K356" s="204">
        <v>50000</v>
      </c>
      <c r="L356" s="204">
        <v>50000</v>
      </c>
      <c r="M356" s="204">
        <v>50000</v>
      </c>
      <c r="N356" s="204">
        <v>50000</v>
      </c>
      <c r="O356" s="204">
        <v>50000</v>
      </c>
      <c r="P356" s="204">
        <v>50000</v>
      </c>
      <c r="Q356" s="204">
        <v>50000</v>
      </c>
      <c r="R356" s="204">
        <v>25000</v>
      </c>
      <c r="S356" s="205">
        <f t="shared" si="2"/>
        <v>500000</v>
      </c>
    </row>
    <row r="357" spans="1:19" ht="15.75" x14ac:dyDescent="0.2">
      <c r="A357" s="130" t="s">
        <v>110</v>
      </c>
      <c r="B357" s="130" t="s">
        <v>371</v>
      </c>
      <c r="C357" s="130">
        <v>31120</v>
      </c>
      <c r="D357" s="130">
        <v>8103</v>
      </c>
      <c r="E357" s="130">
        <v>1400320</v>
      </c>
      <c r="F357" s="203">
        <v>3321</v>
      </c>
      <c r="G357" s="204">
        <v>0</v>
      </c>
      <c r="H357" s="204">
        <v>0</v>
      </c>
      <c r="I357" s="204">
        <v>0</v>
      </c>
      <c r="J357" s="204">
        <v>0</v>
      </c>
      <c r="K357" s="204">
        <v>0</v>
      </c>
      <c r="L357" s="204">
        <v>0</v>
      </c>
      <c r="M357" s="204">
        <v>0</v>
      </c>
      <c r="N357" s="204">
        <v>0</v>
      </c>
      <c r="O357" s="204">
        <v>0</v>
      </c>
      <c r="P357" s="204">
        <v>15000</v>
      </c>
      <c r="Q357" s="204">
        <v>0</v>
      </c>
      <c r="R357" s="204">
        <v>0</v>
      </c>
      <c r="S357" s="205">
        <f t="shared" si="2"/>
        <v>15000</v>
      </c>
    </row>
    <row r="358" spans="1:19" ht="15.75" x14ac:dyDescent="0.2">
      <c r="A358" s="130" t="s">
        <v>110</v>
      </c>
      <c r="B358" s="130" t="s">
        <v>371</v>
      </c>
      <c r="C358" s="130">
        <v>31120</v>
      </c>
      <c r="D358" s="130">
        <v>8103</v>
      </c>
      <c r="E358" s="130">
        <v>1400320</v>
      </c>
      <c r="F358" s="203">
        <v>3331</v>
      </c>
      <c r="G358" s="204">
        <v>0</v>
      </c>
      <c r="H358" s="204">
        <v>30000</v>
      </c>
      <c r="I358" s="204">
        <v>0</v>
      </c>
      <c r="J358" s="204"/>
      <c r="K358" s="204">
        <v>0</v>
      </c>
      <c r="L358" s="204">
        <v>0</v>
      </c>
      <c r="M358" s="204">
        <v>0</v>
      </c>
      <c r="N358" s="204">
        <v>0</v>
      </c>
      <c r="O358" s="204">
        <v>0</v>
      </c>
      <c r="P358" s="204">
        <v>0</v>
      </c>
      <c r="Q358" s="204">
        <v>0</v>
      </c>
      <c r="R358" s="204">
        <v>0</v>
      </c>
      <c r="S358" s="205">
        <f t="shared" si="2"/>
        <v>30000</v>
      </c>
    </row>
    <row r="359" spans="1:19" ht="15.75" x14ac:dyDescent="0.2">
      <c r="A359" s="130" t="s">
        <v>110</v>
      </c>
      <c r="B359" s="130" t="s">
        <v>371</v>
      </c>
      <c r="C359" s="130">
        <v>31120</v>
      </c>
      <c r="D359" s="130">
        <v>8103</v>
      </c>
      <c r="E359" s="130">
        <v>1400320</v>
      </c>
      <c r="F359" s="203">
        <v>3411</v>
      </c>
      <c r="G359" s="204">
        <v>0</v>
      </c>
      <c r="H359" s="204">
        <v>15540</v>
      </c>
      <c r="I359" s="204">
        <v>0</v>
      </c>
      <c r="J359" s="204"/>
      <c r="K359" s="204">
        <v>0</v>
      </c>
      <c r="L359" s="204">
        <v>0</v>
      </c>
      <c r="M359" s="204">
        <v>30000</v>
      </c>
      <c r="N359" s="204">
        <v>0</v>
      </c>
      <c r="O359" s="204">
        <v>0</v>
      </c>
      <c r="P359" s="204">
        <v>0</v>
      </c>
      <c r="Q359" s="204">
        <v>0</v>
      </c>
      <c r="R359" s="204">
        <v>0</v>
      </c>
      <c r="S359" s="205">
        <f t="shared" si="2"/>
        <v>45540</v>
      </c>
    </row>
    <row r="360" spans="1:19" ht="15.75" x14ac:dyDescent="0.2">
      <c r="A360" s="130" t="s">
        <v>110</v>
      </c>
      <c r="B360" s="130" t="s">
        <v>371</v>
      </c>
      <c r="C360" s="130">
        <v>31120</v>
      </c>
      <c r="D360" s="130">
        <v>8103</v>
      </c>
      <c r="E360" s="130">
        <v>1400320</v>
      </c>
      <c r="F360" s="203">
        <v>3451</v>
      </c>
      <c r="G360" s="204">
        <v>0</v>
      </c>
      <c r="H360" s="204">
        <v>160200.18</v>
      </c>
      <c r="I360" s="204">
        <v>0</v>
      </c>
      <c r="J360" s="204"/>
      <c r="K360" s="204">
        <v>0</v>
      </c>
      <c r="L360" s="204">
        <v>0</v>
      </c>
      <c r="M360" s="204">
        <v>0</v>
      </c>
      <c r="N360" s="204">
        <v>0</v>
      </c>
      <c r="O360" s="204">
        <v>0</v>
      </c>
      <c r="P360" s="204">
        <v>0</v>
      </c>
      <c r="Q360" s="204">
        <v>0</v>
      </c>
      <c r="R360" s="204">
        <v>0</v>
      </c>
      <c r="S360" s="205">
        <f t="shared" si="2"/>
        <v>160200.18</v>
      </c>
    </row>
    <row r="361" spans="1:19" ht="15.75" x14ac:dyDescent="0.2">
      <c r="A361" s="130" t="s">
        <v>112</v>
      </c>
      <c r="B361" s="130" t="s">
        <v>425</v>
      </c>
      <c r="C361" s="130">
        <v>31120</v>
      </c>
      <c r="D361" s="130">
        <v>8103</v>
      </c>
      <c r="E361" s="130">
        <v>1400320</v>
      </c>
      <c r="F361" s="203">
        <v>3511</v>
      </c>
      <c r="G361" s="204">
        <v>0</v>
      </c>
      <c r="H361" s="204">
        <v>0</v>
      </c>
      <c r="I361" s="204">
        <v>100000</v>
      </c>
      <c r="J361" s="204">
        <v>100200.17</v>
      </c>
      <c r="K361" s="204">
        <v>71000</v>
      </c>
      <c r="L361" s="204">
        <v>0</v>
      </c>
      <c r="M361" s="204">
        <v>0</v>
      </c>
      <c r="N361" s="204">
        <v>0</v>
      </c>
      <c r="O361" s="204">
        <v>0</v>
      </c>
      <c r="P361" s="204">
        <v>0</v>
      </c>
      <c r="Q361" s="204">
        <v>0</v>
      </c>
      <c r="R361" s="204">
        <v>0</v>
      </c>
      <c r="S361" s="205">
        <f t="shared" si="2"/>
        <v>271200.17</v>
      </c>
    </row>
    <row r="362" spans="1:19" ht="15.75" x14ac:dyDescent="0.2">
      <c r="A362" s="130" t="s">
        <v>114</v>
      </c>
      <c r="B362" s="130" t="s">
        <v>426</v>
      </c>
      <c r="C362" s="130">
        <v>31120</v>
      </c>
      <c r="D362" s="130">
        <v>8103</v>
      </c>
      <c r="E362" s="130">
        <v>1400320</v>
      </c>
      <c r="F362" s="203">
        <v>3521</v>
      </c>
      <c r="G362" s="204">
        <v>0</v>
      </c>
      <c r="H362" s="204">
        <v>7245</v>
      </c>
      <c r="I362" s="204">
        <v>0</v>
      </c>
      <c r="J362" s="204">
        <v>0</v>
      </c>
      <c r="K362" s="204">
        <v>0</v>
      </c>
      <c r="L362" s="204">
        <v>0</v>
      </c>
      <c r="M362" s="204">
        <v>0</v>
      </c>
      <c r="N362" s="204">
        <v>0</v>
      </c>
      <c r="O362" s="204">
        <v>0</v>
      </c>
      <c r="P362" s="204">
        <v>0</v>
      </c>
      <c r="Q362" s="204">
        <v>0</v>
      </c>
      <c r="R362" s="204">
        <v>0</v>
      </c>
      <c r="S362" s="205">
        <f t="shared" si="2"/>
        <v>7245</v>
      </c>
    </row>
    <row r="363" spans="1:19" ht="15.75" x14ac:dyDescent="0.2">
      <c r="A363" s="130" t="s">
        <v>110</v>
      </c>
      <c r="B363" s="130" t="s">
        <v>371</v>
      </c>
      <c r="C363" s="130">
        <v>31120</v>
      </c>
      <c r="D363" s="130">
        <v>8103</v>
      </c>
      <c r="E363" s="130">
        <v>1400320</v>
      </c>
      <c r="F363" s="203">
        <v>3531</v>
      </c>
      <c r="G363" s="204">
        <v>0</v>
      </c>
      <c r="H363" s="204">
        <v>0</v>
      </c>
      <c r="I363" s="204">
        <v>2000</v>
      </c>
      <c r="J363" s="204">
        <v>0</v>
      </c>
      <c r="K363" s="204">
        <v>0</v>
      </c>
      <c r="L363" s="204">
        <v>3500</v>
      </c>
      <c r="M363" s="204">
        <v>0</v>
      </c>
      <c r="N363" s="204">
        <v>0</v>
      </c>
      <c r="O363" s="204">
        <v>4500</v>
      </c>
      <c r="P363" s="204">
        <v>0</v>
      </c>
      <c r="Q363" s="204">
        <v>5000</v>
      </c>
      <c r="R363" s="204">
        <v>0</v>
      </c>
      <c r="S363" s="205">
        <f t="shared" si="2"/>
        <v>15000</v>
      </c>
    </row>
    <row r="364" spans="1:19" ht="15.75" x14ac:dyDescent="0.2">
      <c r="A364" s="130" t="s">
        <v>112</v>
      </c>
      <c r="B364" s="130" t="s">
        <v>425</v>
      </c>
      <c r="C364" s="130">
        <v>31120</v>
      </c>
      <c r="D364" s="130">
        <v>8103</v>
      </c>
      <c r="E364" s="130">
        <v>1400320</v>
      </c>
      <c r="F364" s="203">
        <v>3551</v>
      </c>
      <c r="G364" s="204">
        <v>0</v>
      </c>
      <c r="H364" s="204">
        <v>5175</v>
      </c>
      <c r="I364" s="204">
        <v>0</v>
      </c>
      <c r="J364" s="204"/>
      <c r="K364" s="204">
        <v>0</v>
      </c>
      <c r="L364" s="204">
        <v>0</v>
      </c>
      <c r="M364" s="204">
        <v>0</v>
      </c>
      <c r="N364" s="204">
        <v>0</v>
      </c>
      <c r="O364" s="204">
        <v>0</v>
      </c>
      <c r="P364" s="204">
        <v>0</v>
      </c>
      <c r="Q364" s="204">
        <v>0</v>
      </c>
      <c r="R364" s="204">
        <v>0</v>
      </c>
      <c r="S364" s="205">
        <f t="shared" si="2"/>
        <v>5175</v>
      </c>
    </row>
    <row r="365" spans="1:19" ht="15.75" x14ac:dyDescent="0.2">
      <c r="A365" s="130" t="s">
        <v>110</v>
      </c>
      <c r="B365" s="130" t="s">
        <v>371</v>
      </c>
      <c r="C365" s="130">
        <v>31120</v>
      </c>
      <c r="D365" s="130">
        <v>8103</v>
      </c>
      <c r="E365" s="130">
        <v>1400320</v>
      </c>
      <c r="F365" s="203">
        <v>3751</v>
      </c>
      <c r="G365" s="204">
        <v>3000</v>
      </c>
      <c r="H365" s="204">
        <v>3000</v>
      </c>
      <c r="I365" s="204">
        <v>3015</v>
      </c>
      <c r="J365" s="204">
        <v>3500</v>
      </c>
      <c r="K365" s="204">
        <v>4500</v>
      </c>
      <c r="L365" s="204">
        <v>4500</v>
      </c>
      <c r="M365" s="204">
        <v>1000</v>
      </c>
      <c r="N365" s="204">
        <v>1000</v>
      </c>
      <c r="O365" s="204">
        <v>4500</v>
      </c>
      <c r="P365" s="204">
        <v>1000</v>
      </c>
      <c r="Q365" s="204">
        <v>1000</v>
      </c>
      <c r="R365" s="204">
        <v>0</v>
      </c>
      <c r="S365" s="205">
        <f t="shared" si="2"/>
        <v>30015</v>
      </c>
    </row>
    <row r="366" spans="1:19" ht="15.75" x14ac:dyDescent="0.2">
      <c r="A366" s="130" t="s">
        <v>110</v>
      </c>
      <c r="B366" s="130" t="s">
        <v>371</v>
      </c>
      <c r="C366" s="130">
        <v>31120</v>
      </c>
      <c r="D366" s="130">
        <v>8103</v>
      </c>
      <c r="E366" s="130">
        <v>1400320</v>
      </c>
      <c r="F366" s="203">
        <v>3831</v>
      </c>
      <c r="G366" s="204">
        <v>0</v>
      </c>
      <c r="H366" s="204">
        <v>0</v>
      </c>
      <c r="I366" s="204">
        <v>3105</v>
      </c>
      <c r="J366" s="204">
        <v>0</v>
      </c>
      <c r="K366" s="204">
        <v>0</v>
      </c>
      <c r="L366" s="204">
        <v>0</v>
      </c>
      <c r="M366" s="204">
        <v>0</v>
      </c>
      <c r="N366" s="204">
        <v>0</v>
      </c>
      <c r="O366" s="204">
        <v>0</v>
      </c>
      <c r="P366" s="204">
        <v>0</v>
      </c>
      <c r="Q366" s="204"/>
      <c r="R366" s="204">
        <v>0</v>
      </c>
      <c r="S366" s="205">
        <f t="shared" si="2"/>
        <v>3105</v>
      </c>
    </row>
    <row r="367" spans="1:19" ht="15.75" x14ac:dyDescent="0.2">
      <c r="A367" s="130" t="s">
        <v>110</v>
      </c>
      <c r="B367" s="130" t="s">
        <v>371</v>
      </c>
      <c r="C367" s="130">
        <v>31120</v>
      </c>
      <c r="D367" s="130">
        <v>8103</v>
      </c>
      <c r="E367" s="130">
        <v>1400320</v>
      </c>
      <c r="F367" s="203">
        <v>3921</v>
      </c>
      <c r="G367" s="204">
        <v>0</v>
      </c>
      <c r="H367" s="204">
        <v>0</v>
      </c>
      <c r="I367" s="204">
        <v>0</v>
      </c>
      <c r="J367" s="204">
        <v>2000</v>
      </c>
      <c r="K367" s="204">
        <v>0</v>
      </c>
      <c r="L367" s="204">
        <v>4210</v>
      </c>
      <c r="M367" s="204">
        <v>0</v>
      </c>
      <c r="N367" s="204">
        <v>0</v>
      </c>
      <c r="O367" s="204">
        <v>0</v>
      </c>
      <c r="P367" s="204">
        <v>0</v>
      </c>
      <c r="Q367" s="204">
        <v>0</v>
      </c>
      <c r="R367" s="204">
        <v>0</v>
      </c>
      <c r="S367" s="205">
        <f t="shared" si="2"/>
        <v>6210</v>
      </c>
    </row>
    <row r="368" spans="1:19" ht="15.75" x14ac:dyDescent="0.2">
      <c r="A368" s="130" t="s">
        <v>110</v>
      </c>
      <c r="B368" s="130" t="s">
        <v>371</v>
      </c>
      <c r="C368" s="130">
        <v>31120</v>
      </c>
      <c r="D368" s="130">
        <v>8103</v>
      </c>
      <c r="E368" s="130">
        <v>1400320</v>
      </c>
      <c r="F368" s="203">
        <v>3951</v>
      </c>
      <c r="G368" s="204">
        <v>0</v>
      </c>
      <c r="H368" s="204">
        <v>0</v>
      </c>
      <c r="I368" s="204">
        <v>0</v>
      </c>
      <c r="J368" s="204">
        <v>10000</v>
      </c>
      <c r="K368" s="204">
        <v>0</v>
      </c>
      <c r="L368" s="204">
        <v>0</v>
      </c>
      <c r="M368" s="204">
        <v>0</v>
      </c>
      <c r="N368" s="204">
        <v>10000</v>
      </c>
      <c r="O368" s="204">
        <v>0</v>
      </c>
      <c r="P368" s="204">
        <v>0</v>
      </c>
      <c r="Q368" s="204">
        <v>0</v>
      </c>
      <c r="R368" s="204">
        <v>0</v>
      </c>
      <c r="S368" s="205">
        <f t="shared" si="2"/>
        <v>20000</v>
      </c>
    </row>
    <row r="369" spans="1:19" ht="15.75" x14ac:dyDescent="0.2">
      <c r="A369" s="130" t="s">
        <v>110</v>
      </c>
      <c r="B369" s="130" t="s">
        <v>371</v>
      </c>
      <c r="C369" s="130">
        <v>31120</v>
      </c>
      <c r="D369" s="130">
        <v>8103</v>
      </c>
      <c r="E369" s="130">
        <v>1400320</v>
      </c>
      <c r="F369" s="206">
        <v>3981</v>
      </c>
      <c r="G369" s="204">
        <v>7764.19</v>
      </c>
      <c r="H369" s="204">
        <v>7764.19</v>
      </c>
      <c r="I369" s="204">
        <v>7764.19</v>
      </c>
      <c r="J369" s="204">
        <v>7764.19</v>
      </c>
      <c r="K369" s="204">
        <v>7764.19</v>
      </c>
      <c r="L369" s="204">
        <v>7764.19</v>
      </c>
      <c r="M369" s="204">
        <v>7764.19</v>
      </c>
      <c r="N369" s="204">
        <v>7764.19</v>
      </c>
      <c r="O369" s="204">
        <v>7764.19</v>
      </c>
      <c r="P369" s="204">
        <v>7764.19</v>
      </c>
      <c r="Q369" s="204">
        <v>7764.19</v>
      </c>
      <c r="R369" s="204">
        <v>7764.18</v>
      </c>
      <c r="S369" s="205">
        <f t="shared" si="2"/>
        <v>93170.270000000019</v>
      </c>
    </row>
    <row r="370" spans="1:19" ht="15.75" x14ac:dyDescent="0.2">
      <c r="A370" s="130" t="s">
        <v>110</v>
      </c>
      <c r="B370" s="130" t="s">
        <v>371</v>
      </c>
      <c r="C370" s="130">
        <v>31120</v>
      </c>
      <c r="D370" s="130">
        <v>8103</v>
      </c>
      <c r="E370" s="130">
        <v>1400320</v>
      </c>
      <c r="F370" s="203">
        <v>4421</v>
      </c>
      <c r="G370" s="204">
        <v>800</v>
      </c>
      <c r="H370" s="204">
        <v>800</v>
      </c>
      <c r="I370" s="204">
        <v>800</v>
      </c>
      <c r="J370" s="204">
        <v>800</v>
      </c>
      <c r="K370" s="204">
        <v>800</v>
      </c>
      <c r="L370" s="204">
        <v>800</v>
      </c>
      <c r="M370" s="204">
        <v>800</v>
      </c>
      <c r="N370" s="204">
        <v>800</v>
      </c>
      <c r="O370" s="204">
        <v>800</v>
      </c>
      <c r="P370" s="204">
        <v>800</v>
      </c>
      <c r="Q370" s="204">
        <v>800</v>
      </c>
      <c r="R370" s="204">
        <v>800</v>
      </c>
      <c r="S370" s="205">
        <f t="shared" si="2"/>
        <v>9600</v>
      </c>
    </row>
    <row r="371" spans="1:19" ht="15.75" x14ac:dyDescent="0.2">
      <c r="A371" s="130" t="s">
        <v>110</v>
      </c>
      <c r="B371" s="130" t="s">
        <v>371</v>
      </c>
      <c r="C371" s="130">
        <v>31120</v>
      </c>
      <c r="D371" s="130">
        <v>8103</v>
      </c>
      <c r="E371" s="130">
        <v>1400320</v>
      </c>
      <c r="F371" s="203">
        <v>5151</v>
      </c>
      <c r="G371" s="204">
        <v>0</v>
      </c>
      <c r="H371" s="204">
        <v>0</v>
      </c>
      <c r="I371" s="204">
        <v>30000</v>
      </c>
      <c r="J371" s="204">
        <v>0</v>
      </c>
      <c r="K371" s="204">
        <v>0</v>
      </c>
      <c r="L371" s="204">
        <v>0</v>
      </c>
      <c r="M371" s="204">
        <v>0</v>
      </c>
      <c r="N371" s="204">
        <v>0</v>
      </c>
      <c r="O371" s="204">
        <v>0</v>
      </c>
      <c r="P371" s="204">
        <v>0</v>
      </c>
      <c r="Q371" s="204">
        <v>0</v>
      </c>
      <c r="R371" s="204">
        <v>0</v>
      </c>
      <c r="S371" s="205">
        <f t="shared" si="2"/>
        <v>30000</v>
      </c>
    </row>
    <row r="372" spans="1:19" ht="15.75" x14ac:dyDescent="0.2">
      <c r="A372" s="130" t="s">
        <v>110</v>
      </c>
      <c r="B372" s="130" t="s">
        <v>371</v>
      </c>
      <c r="C372" s="130">
        <v>31120</v>
      </c>
      <c r="D372" s="130">
        <v>8103</v>
      </c>
      <c r="E372" s="130">
        <v>1400320</v>
      </c>
      <c r="F372" s="203">
        <v>5411</v>
      </c>
      <c r="G372" s="204">
        <v>0</v>
      </c>
      <c r="H372" s="204">
        <v>0</v>
      </c>
      <c r="I372" s="204">
        <v>0</v>
      </c>
      <c r="J372" s="204">
        <v>500000</v>
      </c>
      <c r="K372" s="204">
        <v>0</v>
      </c>
      <c r="L372" s="204">
        <v>0</v>
      </c>
      <c r="M372" s="204">
        <v>0</v>
      </c>
      <c r="N372" s="204">
        <v>0</v>
      </c>
      <c r="O372" s="204">
        <v>0</v>
      </c>
      <c r="P372" s="204">
        <v>0</v>
      </c>
      <c r="Q372" s="204">
        <v>0</v>
      </c>
      <c r="R372" s="204">
        <v>0</v>
      </c>
      <c r="S372" s="205">
        <f t="shared" si="2"/>
        <v>500000</v>
      </c>
    </row>
    <row r="373" spans="1:19" ht="15.75" x14ac:dyDescent="0.2">
      <c r="A373" s="130" t="s">
        <v>110</v>
      </c>
      <c r="B373" s="130" t="s">
        <v>371</v>
      </c>
      <c r="C373" s="130">
        <v>31120</v>
      </c>
      <c r="D373" s="130">
        <v>8103</v>
      </c>
      <c r="E373" s="130">
        <v>1400320</v>
      </c>
      <c r="F373" s="203">
        <v>5511</v>
      </c>
      <c r="G373" s="204">
        <v>0</v>
      </c>
      <c r="H373" s="204">
        <v>10350</v>
      </c>
      <c r="I373" s="204">
        <v>0</v>
      </c>
      <c r="J373" s="204">
        <v>0</v>
      </c>
      <c r="K373" s="204">
        <v>0</v>
      </c>
      <c r="L373" s="204">
        <v>0</v>
      </c>
      <c r="M373" s="204">
        <v>0</v>
      </c>
      <c r="N373" s="204">
        <v>0</v>
      </c>
      <c r="O373" s="204">
        <v>0</v>
      </c>
      <c r="P373" s="204">
        <v>0</v>
      </c>
      <c r="Q373" s="204">
        <v>0</v>
      </c>
      <c r="R373" s="204">
        <v>0</v>
      </c>
      <c r="S373" s="205">
        <f t="shared" si="2"/>
        <v>10350</v>
      </c>
    </row>
    <row r="374" spans="1:19" ht="15.75" x14ac:dyDescent="0.2">
      <c r="A374" s="207" t="s">
        <v>361</v>
      </c>
      <c r="B374" s="207"/>
      <c r="C374" s="207"/>
      <c r="D374" s="207"/>
      <c r="E374" s="207"/>
      <c r="F374" s="207"/>
      <c r="G374" s="142">
        <f>SUM(G332:G373)</f>
        <v>441448.77999999997</v>
      </c>
      <c r="H374" s="142">
        <f t="shared" ref="H374:R374" si="3">SUM(H332:H373)</f>
        <v>971808.96</v>
      </c>
      <c r="I374" s="142">
        <f t="shared" si="3"/>
        <v>634268.77999999991</v>
      </c>
      <c r="J374" s="142">
        <f t="shared" si="3"/>
        <v>1081898.95</v>
      </c>
      <c r="K374" s="142">
        <f t="shared" si="3"/>
        <v>547673.77999999991</v>
      </c>
      <c r="L374" s="142">
        <f t="shared" si="3"/>
        <v>631586.72</v>
      </c>
      <c r="M374" s="142">
        <f t="shared" si="3"/>
        <v>493798.77999999997</v>
      </c>
      <c r="N374" s="142">
        <f t="shared" si="3"/>
        <v>461563.77999999997</v>
      </c>
      <c r="O374" s="142">
        <f t="shared" si="3"/>
        <v>470648.77999999997</v>
      </c>
      <c r="P374" s="142">
        <f t="shared" si="3"/>
        <v>482248.77999999997</v>
      </c>
      <c r="Q374" s="142">
        <f t="shared" si="3"/>
        <v>594176.77999999991</v>
      </c>
      <c r="R374" s="142">
        <f t="shared" si="3"/>
        <v>890503.18</v>
      </c>
      <c r="S374" s="205">
        <f>SUM(S332:S373)</f>
        <v>7701626.0500000007</v>
      </c>
    </row>
    <row r="375" spans="1:19" x14ac:dyDescent="0.2">
      <c r="A375" s="208" t="s">
        <v>362</v>
      </c>
      <c r="B375" s="208"/>
      <c r="C375" s="208"/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9"/>
    </row>
    <row r="376" spans="1:19" ht="15.75" x14ac:dyDescent="0.25">
      <c r="A376" s="210"/>
      <c r="B376" s="210"/>
      <c r="C376" s="210"/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1"/>
      <c r="O376" s="211"/>
      <c r="P376" s="211"/>
      <c r="Q376" s="211"/>
      <c r="R376" s="211"/>
      <c r="S376" s="211"/>
    </row>
    <row r="377" spans="1:19" ht="15.75" x14ac:dyDescent="0.25">
      <c r="A377" s="210"/>
      <c r="B377" s="144" t="s">
        <v>363</v>
      </c>
      <c r="C377" s="144"/>
      <c r="D377" s="144"/>
      <c r="E377" s="145"/>
      <c r="F377" s="146"/>
      <c r="K377" s="144" t="s">
        <v>364</v>
      </c>
      <c r="L377" s="144"/>
      <c r="M377" s="144"/>
      <c r="O377" s="211"/>
      <c r="P377" s="211"/>
      <c r="Q377" s="211"/>
      <c r="R377" s="211"/>
      <c r="S377" s="211"/>
    </row>
    <row r="378" spans="1:19" ht="49.5" customHeight="1" x14ac:dyDescent="0.25">
      <c r="A378" s="210"/>
      <c r="B378" s="145"/>
      <c r="C378" s="145"/>
      <c r="D378" s="145"/>
      <c r="E378" s="145"/>
      <c r="F378" s="146"/>
      <c r="K378" s="145"/>
      <c r="L378" s="145"/>
      <c r="M378" s="145"/>
      <c r="O378" s="211"/>
      <c r="P378" s="211"/>
      <c r="Q378" s="211"/>
      <c r="R378" s="211"/>
      <c r="S378" s="211"/>
    </row>
    <row r="379" spans="1:19" ht="19.5" customHeight="1" x14ac:dyDescent="0.25">
      <c r="A379" s="210"/>
      <c r="B379" s="145"/>
      <c r="C379" s="145"/>
      <c r="D379" s="145"/>
      <c r="E379" s="145"/>
      <c r="F379" s="146"/>
      <c r="K379" s="145"/>
      <c r="L379" s="145"/>
      <c r="M379" s="145"/>
      <c r="O379" s="211"/>
      <c r="P379" s="211"/>
      <c r="Q379" s="211"/>
      <c r="R379" s="211"/>
      <c r="S379" s="211"/>
    </row>
    <row r="380" spans="1:19" ht="16.5" customHeight="1" x14ac:dyDescent="0.25">
      <c r="A380" s="210"/>
      <c r="B380" s="144" t="s">
        <v>365</v>
      </c>
      <c r="C380" s="144"/>
      <c r="D380" s="144"/>
      <c r="E380" s="145"/>
      <c r="F380" s="146"/>
      <c r="K380" s="144" t="s">
        <v>365</v>
      </c>
      <c r="L380" s="144"/>
      <c r="M380" s="144"/>
      <c r="O380" s="211"/>
      <c r="P380" s="211"/>
      <c r="Q380" s="211"/>
      <c r="R380" s="211"/>
      <c r="S380" s="211"/>
    </row>
    <row r="381" spans="1:19" ht="16.5" customHeight="1" x14ac:dyDescent="0.25">
      <c r="A381" s="210"/>
      <c r="B381" s="147" t="s">
        <v>366</v>
      </c>
      <c r="C381" s="147"/>
      <c r="D381" s="147"/>
      <c r="E381" s="145"/>
      <c r="F381" s="146"/>
      <c r="K381" s="147" t="s">
        <v>366</v>
      </c>
      <c r="L381" s="147"/>
      <c r="M381" s="147"/>
      <c r="O381" s="211"/>
      <c r="P381" s="211"/>
      <c r="Q381" s="211"/>
      <c r="R381" s="211"/>
      <c r="S381" s="211"/>
    </row>
    <row r="382" spans="1:19" ht="16.5" customHeight="1" x14ac:dyDescent="0.25">
      <c r="A382" s="22"/>
      <c r="B382" s="148" t="s">
        <v>368</v>
      </c>
      <c r="C382" s="148"/>
      <c r="D382" s="148"/>
      <c r="E382" s="145"/>
      <c r="F382" s="146"/>
      <c r="K382" s="148" t="s">
        <v>368</v>
      </c>
      <c r="L382" s="148"/>
      <c r="M382" s="148"/>
    </row>
    <row r="383" spans="1:19" ht="16.5" customHeight="1" x14ac:dyDescent="0.25">
      <c r="A383" s="22"/>
      <c r="B383" s="212"/>
      <c r="C383" s="212"/>
      <c r="D383" s="212"/>
      <c r="E383" s="145"/>
      <c r="F383" s="146"/>
      <c r="K383" s="212"/>
      <c r="L383" s="212"/>
      <c r="M383" s="212"/>
    </row>
    <row r="384" spans="1:19" ht="16.5" customHeight="1" x14ac:dyDescent="0.25">
      <c r="A384" s="22"/>
      <c r="B384" s="212"/>
      <c r="C384" s="212"/>
      <c r="D384" s="212"/>
      <c r="E384" s="145"/>
      <c r="F384" s="146"/>
      <c r="K384" s="212"/>
      <c r="L384" s="212"/>
      <c r="M384" s="212"/>
    </row>
    <row r="385" spans="1:19" ht="16.5" customHeight="1" x14ac:dyDescent="0.25">
      <c r="A385" s="22"/>
      <c r="B385" s="212"/>
      <c r="C385" s="212"/>
      <c r="D385" s="212"/>
      <c r="E385" s="145"/>
      <c r="F385" s="146"/>
      <c r="K385" s="212"/>
      <c r="L385" s="212"/>
      <c r="M385" s="212"/>
    </row>
    <row r="386" spans="1:19" ht="16.5" customHeight="1" thickBot="1" x14ac:dyDescent="0.3">
      <c r="A386" s="22"/>
      <c r="B386" s="212"/>
      <c r="C386" s="212"/>
      <c r="D386" s="212"/>
      <c r="E386" s="145"/>
      <c r="F386" s="146"/>
      <c r="K386" s="212"/>
      <c r="L386" s="212"/>
      <c r="M386" s="212"/>
    </row>
    <row r="387" spans="1:19" ht="40.5" customHeight="1" thickBot="1" x14ac:dyDescent="0.35">
      <c r="A387" s="28" t="s">
        <v>270</v>
      </c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2"/>
      <c r="O387" s="22"/>
      <c r="P387" s="22"/>
      <c r="Q387" s="22"/>
      <c r="R387" s="22"/>
      <c r="S387" s="22"/>
    </row>
    <row r="388" spans="1:19" ht="19.5" thickBot="1" x14ac:dyDescent="0.35">
      <c r="A388" s="29" t="s">
        <v>427</v>
      </c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2"/>
      <c r="O388" s="22"/>
      <c r="P388" s="22"/>
      <c r="Q388" s="22"/>
      <c r="R388" s="22"/>
      <c r="S388" s="22"/>
    </row>
    <row r="389" spans="1:19" ht="16.5" thickBot="1" x14ac:dyDescent="0.25">
      <c r="A389" s="30" t="s">
        <v>272</v>
      </c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1"/>
      <c r="O389" s="32"/>
      <c r="P389" s="32"/>
      <c r="Q389" s="32"/>
      <c r="R389" s="32"/>
      <c r="S389" s="32"/>
    </row>
    <row r="390" spans="1:19" ht="16.5" customHeight="1" thickBot="1" x14ac:dyDescent="0.25">
      <c r="A390" s="33" t="s">
        <v>0</v>
      </c>
      <c r="B390" s="34">
        <v>2</v>
      </c>
      <c r="C390" s="35" t="str">
        <f>IF((B390=""),"",VLOOKUP(B390,QQ,2,0))</f>
        <v>DESARROLLO SOCIAL</v>
      </c>
      <c r="D390" s="36"/>
      <c r="E390" s="36"/>
      <c r="F390" s="36"/>
      <c r="G390" s="36"/>
      <c r="H390" s="36"/>
      <c r="I390" s="36"/>
      <c r="J390" s="36"/>
      <c r="K390" s="36"/>
      <c r="L390" s="36"/>
      <c r="M390" s="37"/>
      <c r="N390" s="31"/>
      <c r="O390" s="32"/>
      <c r="P390" s="32"/>
      <c r="Q390" s="32"/>
      <c r="R390" s="32"/>
      <c r="S390" s="32"/>
    </row>
    <row r="391" spans="1:19" ht="16.5" customHeight="1" thickBot="1" x14ac:dyDescent="0.25">
      <c r="A391" s="33" t="s">
        <v>273</v>
      </c>
      <c r="B391" s="34">
        <v>2.1</v>
      </c>
      <c r="C391" s="38" t="str">
        <f>IF((B391=""),"",VLOOKUP(B391,AAAAAAAAAAAAAAAAAAAAA,2,0))</f>
        <v>PROTECCION AMBIENTAL</v>
      </c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1"/>
      <c r="O391" s="32"/>
      <c r="P391" s="32"/>
      <c r="Q391" s="32"/>
      <c r="R391" s="32"/>
      <c r="S391" s="32"/>
    </row>
    <row r="392" spans="1:19" ht="16.5" customHeight="1" thickBot="1" x14ac:dyDescent="0.25">
      <c r="A392" s="33" t="s">
        <v>274</v>
      </c>
      <c r="B392" s="39" t="s">
        <v>110</v>
      </c>
      <c r="C392" s="40" t="str">
        <f>IF((B392=""),"",VLOOKUP(B392,EEEEEEEEEEEEEEEEE,2,0))</f>
        <v>Administración del Agua</v>
      </c>
      <c r="D392" s="40"/>
      <c r="E392" s="40"/>
      <c r="F392" s="40"/>
      <c r="G392" s="40"/>
      <c r="H392" s="40"/>
      <c r="I392" s="40"/>
      <c r="J392" s="40"/>
      <c r="K392" s="40"/>
      <c r="L392" s="40"/>
      <c r="M392" s="41"/>
      <c r="N392" s="31"/>
      <c r="O392" s="32"/>
      <c r="P392" s="32"/>
      <c r="Q392" s="32"/>
      <c r="R392" s="32"/>
      <c r="S392" s="32"/>
    </row>
    <row r="393" spans="1:19" ht="16.5" customHeight="1" thickBot="1" x14ac:dyDescent="0.3">
      <c r="A393" s="213" t="s">
        <v>275</v>
      </c>
      <c r="B393" s="213"/>
      <c r="C393" s="213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4"/>
      <c r="O393" s="214"/>
      <c r="P393" s="214"/>
      <c r="Q393" s="214"/>
      <c r="R393" s="214"/>
      <c r="S393" s="214"/>
    </row>
    <row r="394" spans="1:19" ht="16.5" customHeight="1" thickBot="1" x14ac:dyDescent="0.3">
      <c r="A394" s="215" t="s">
        <v>276</v>
      </c>
      <c r="B394" s="216"/>
      <c r="C394" s="216"/>
      <c r="D394" s="216"/>
      <c r="E394" s="216"/>
      <c r="F394" s="216"/>
      <c r="G394" s="216"/>
      <c r="H394" s="216"/>
      <c r="I394" s="216"/>
      <c r="J394" s="216"/>
      <c r="K394" s="216"/>
      <c r="L394" s="216"/>
      <c r="M394" s="217"/>
      <c r="N394" s="214"/>
      <c r="O394" s="214"/>
      <c r="P394" s="214"/>
      <c r="Q394" s="214"/>
      <c r="R394" s="214"/>
      <c r="S394" s="214"/>
    </row>
    <row r="395" spans="1:19" ht="16.5" thickBot="1" x14ac:dyDescent="0.3">
      <c r="A395" s="218" t="s">
        <v>277</v>
      </c>
      <c r="B395" s="219">
        <v>3</v>
      </c>
      <c r="C395" s="220" t="s">
        <v>278</v>
      </c>
      <c r="D395" s="220"/>
      <c r="E395" s="220"/>
      <c r="F395" s="220"/>
      <c r="G395" s="220"/>
      <c r="H395" s="220"/>
      <c r="I395" s="220"/>
      <c r="J395" s="220"/>
      <c r="K395" s="220"/>
      <c r="L395" s="220"/>
      <c r="M395" s="220"/>
      <c r="N395" s="221"/>
      <c r="O395" s="221"/>
      <c r="P395" s="221"/>
      <c r="Q395" s="221"/>
      <c r="R395" s="222"/>
      <c r="S395" s="222"/>
    </row>
    <row r="396" spans="1:19" ht="16.5" customHeight="1" thickBot="1" x14ac:dyDescent="0.3">
      <c r="A396" s="218" t="s">
        <v>279</v>
      </c>
      <c r="B396" s="219">
        <v>3</v>
      </c>
      <c r="C396" s="220" t="s">
        <v>278</v>
      </c>
      <c r="D396" s="220"/>
      <c r="E396" s="220"/>
      <c r="F396" s="220"/>
      <c r="G396" s="220"/>
      <c r="H396" s="220"/>
      <c r="I396" s="220"/>
      <c r="J396" s="220"/>
      <c r="K396" s="220"/>
      <c r="L396" s="220"/>
      <c r="M396" s="220"/>
      <c r="N396" s="223"/>
      <c r="O396" s="214"/>
      <c r="P396" s="214"/>
      <c r="Q396" s="214"/>
      <c r="R396" s="214"/>
      <c r="S396" s="214"/>
    </row>
    <row r="397" spans="1:19" ht="16.5" customHeight="1" thickBot="1" x14ac:dyDescent="0.3">
      <c r="A397" s="218" t="s">
        <v>280</v>
      </c>
      <c r="B397" s="219" t="s">
        <v>425</v>
      </c>
      <c r="C397" s="224" t="s">
        <v>428</v>
      </c>
      <c r="D397" s="225"/>
      <c r="E397" s="225"/>
      <c r="F397" s="225"/>
      <c r="G397" s="225"/>
      <c r="H397" s="225"/>
      <c r="I397" s="225"/>
      <c r="J397" s="225"/>
      <c r="K397" s="225"/>
      <c r="L397" s="225"/>
      <c r="M397" s="226"/>
      <c r="N397" s="223"/>
      <c r="O397" s="214"/>
      <c r="P397" s="214"/>
      <c r="Q397" s="214"/>
      <c r="R397" s="214"/>
      <c r="S397" s="214"/>
    </row>
    <row r="398" spans="1:19" ht="16.5" customHeight="1" thickBot="1" x14ac:dyDescent="0.3">
      <c r="A398" s="218" t="s">
        <v>283</v>
      </c>
      <c r="B398" s="227"/>
      <c r="C398" s="228" t="s">
        <v>284</v>
      </c>
      <c r="D398" s="229"/>
      <c r="E398" s="229"/>
      <c r="F398" s="229"/>
      <c r="G398" s="229"/>
      <c r="H398" s="229"/>
      <c r="I398" s="229"/>
      <c r="J398" s="229"/>
      <c r="K398" s="229"/>
      <c r="L398" s="229"/>
      <c r="M398" s="230"/>
      <c r="N398" s="223"/>
      <c r="O398" s="214"/>
      <c r="P398" s="214"/>
      <c r="Q398" s="214"/>
      <c r="R398" s="214"/>
      <c r="S398" s="214"/>
    </row>
    <row r="399" spans="1:19" ht="16.5" thickBot="1" x14ac:dyDescent="0.3">
      <c r="A399" s="213" t="s">
        <v>285</v>
      </c>
      <c r="B399" s="213"/>
      <c r="C399" s="213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4"/>
      <c r="O399" s="214"/>
      <c r="P399" s="214"/>
      <c r="Q399" s="214"/>
      <c r="R399" s="214"/>
      <c r="S399" s="214"/>
    </row>
    <row r="400" spans="1:19" ht="15.75" customHeight="1" thickBot="1" x14ac:dyDescent="0.3">
      <c r="A400" s="231" t="s">
        <v>286</v>
      </c>
      <c r="B400" s="232"/>
      <c r="C400" s="232"/>
      <c r="D400" s="232"/>
      <c r="E400" s="232"/>
      <c r="F400" s="232"/>
      <c r="G400" s="232"/>
      <c r="H400" s="232"/>
      <c r="I400" s="232"/>
      <c r="J400" s="232"/>
      <c r="K400" s="232"/>
      <c r="L400" s="232"/>
      <c r="M400" s="233"/>
      <c r="N400" s="223"/>
      <c r="O400" s="214"/>
      <c r="P400" s="214"/>
      <c r="Q400" s="214"/>
      <c r="R400" s="214"/>
      <c r="S400" s="214"/>
    </row>
    <row r="401" spans="1:19" ht="15.75" customHeight="1" thickBot="1" x14ac:dyDescent="0.3">
      <c r="A401" s="234">
        <v>1</v>
      </c>
      <c r="B401" s="235">
        <v>1</v>
      </c>
      <c r="C401" s="236" t="s">
        <v>429</v>
      </c>
      <c r="D401" s="237"/>
      <c r="E401" s="237"/>
      <c r="F401" s="237"/>
      <c r="G401" s="237"/>
      <c r="H401" s="237"/>
      <c r="I401" s="237"/>
      <c r="J401" s="237"/>
      <c r="K401" s="237"/>
      <c r="L401" s="237"/>
      <c r="M401" s="238"/>
      <c r="N401" s="223"/>
      <c r="O401" s="214"/>
      <c r="P401" s="214"/>
      <c r="Q401" s="214"/>
      <c r="R401" s="214"/>
      <c r="S401" s="214"/>
    </row>
    <row r="402" spans="1:19" ht="15.75" customHeight="1" thickBot="1" x14ac:dyDescent="0.3">
      <c r="A402" s="239" t="s">
        <v>289</v>
      </c>
      <c r="B402" s="240"/>
      <c r="C402" s="236" t="s">
        <v>430</v>
      </c>
      <c r="D402" s="237"/>
      <c r="E402" s="237"/>
      <c r="F402" s="237"/>
      <c r="G402" s="237"/>
      <c r="H402" s="237"/>
      <c r="I402" s="237"/>
      <c r="J402" s="237"/>
      <c r="K402" s="237"/>
      <c r="L402" s="237"/>
      <c r="M402" s="238"/>
      <c r="N402" s="223"/>
      <c r="O402" s="214"/>
      <c r="P402" s="214"/>
      <c r="Q402" s="214"/>
      <c r="R402" s="214"/>
      <c r="S402" s="214"/>
    </row>
    <row r="403" spans="1:19" ht="15.75" customHeight="1" thickBot="1" x14ac:dyDescent="0.3">
      <c r="A403" s="241" t="s">
        <v>291</v>
      </c>
      <c r="B403" s="242"/>
      <c r="C403" s="243">
        <v>0.01</v>
      </c>
      <c r="D403" s="244"/>
      <c r="E403" s="244"/>
      <c r="F403" s="244"/>
      <c r="G403" s="244"/>
      <c r="H403" s="244"/>
      <c r="I403" s="244"/>
      <c r="J403" s="244"/>
      <c r="K403" s="244"/>
      <c r="L403" s="244"/>
      <c r="M403" s="245"/>
      <c r="N403" s="246"/>
      <c r="O403" s="214"/>
      <c r="P403" s="214"/>
      <c r="Q403" s="214"/>
      <c r="R403" s="214"/>
      <c r="S403" s="214"/>
    </row>
    <row r="404" spans="1:19" ht="15.75" customHeight="1" x14ac:dyDescent="0.25">
      <c r="A404" s="247" t="s">
        <v>292</v>
      </c>
      <c r="B404" s="248"/>
      <c r="C404" s="249" t="s">
        <v>431</v>
      </c>
      <c r="D404" s="250"/>
      <c r="E404" s="250"/>
      <c r="F404" s="250"/>
      <c r="G404" s="250"/>
      <c r="H404" s="250"/>
      <c r="I404" s="250"/>
      <c r="J404" s="250"/>
      <c r="K404" s="250"/>
      <c r="L404" s="250"/>
      <c r="M404" s="251"/>
      <c r="N404" s="246"/>
      <c r="O404" s="214"/>
      <c r="P404" s="214"/>
      <c r="Q404" s="214"/>
      <c r="R404" s="214"/>
      <c r="S404" s="214"/>
    </row>
    <row r="405" spans="1:19" ht="15.75" customHeight="1" x14ac:dyDescent="0.25">
      <c r="A405" s="252"/>
      <c r="B405" s="253"/>
      <c r="C405" s="249" t="s">
        <v>432</v>
      </c>
      <c r="D405" s="250"/>
      <c r="E405" s="250"/>
      <c r="F405" s="250"/>
      <c r="G405" s="250"/>
      <c r="H405" s="250"/>
      <c r="I405" s="250"/>
      <c r="J405" s="250"/>
      <c r="K405" s="250"/>
      <c r="L405" s="250"/>
      <c r="M405" s="251"/>
      <c r="N405" s="246"/>
      <c r="O405" s="214"/>
      <c r="P405" s="214"/>
      <c r="Q405" s="214"/>
      <c r="R405" s="214"/>
      <c r="S405" s="214"/>
    </row>
    <row r="406" spans="1:19" ht="15.75" customHeight="1" x14ac:dyDescent="0.25">
      <c r="A406" s="252"/>
      <c r="B406" s="253"/>
      <c r="C406" s="249" t="s">
        <v>433</v>
      </c>
      <c r="D406" s="250"/>
      <c r="E406" s="250"/>
      <c r="F406" s="250"/>
      <c r="G406" s="250"/>
      <c r="H406" s="250"/>
      <c r="I406" s="250"/>
      <c r="J406" s="250"/>
      <c r="K406" s="250"/>
      <c r="L406" s="250"/>
      <c r="M406" s="251"/>
      <c r="N406" s="246"/>
      <c r="O406" s="214"/>
      <c r="P406" s="214"/>
      <c r="Q406" s="214"/>
      <c r="R406" s="214"/>
      <c r="S406" s="214"/>
    </row>
    <row r="407" spans="1:19" ht="15.75" customHeight="1" x14ac:dyDescent="0.25">
      <c r="A407" s="252"/>
      <c r="B407" s="253"/>
      <c r="C407" s="249" t="s">
        <v>434</v>
      </c>
      <c r="D407" s="250"/>
      <c r="E407" s="250"/>
      <c r="F407" s="250"/>
      <c r="G407" s="250"/>
      <c r="H407" s="250"/>
      <c r="I407" s="250"/>
      <c r="J407" s="250"/>
      <c r="K407" s="250"/>
      <c r="L407" s="250"/>
      <c r="M407" s="251"/>
      <c r="N407" s="246"/>
      <c r="O407" s="214"/>
      <c r="P407" s="214"/>
      <c r="Q407" s="214"/>
      <c r="R407" s="214"/>
      <c r="S407" s="214"/>
    </row>
    <row r="408" spans="1:19" ht="15.75" customHeight="1" x14ac:dyDescent="0.25">
      <c r="A408" s="252"/>
      <c r="B408" s="253"/>
      <c r="C408" s="249" t="s">
        <v>435</v>
      </c>
      <c r="D408" s="250"/>
      <c r="E408" s="250"/>
      <c r="F408" s="250"/>
      <c r="G408" s="250"/>
      <c r="H408" s="250"/>
      <c r="I408" s="250"/>
      <c r="J408" s="250"/>
      <c r="K408" s="250"/>
      <c r="L408" s="250"/>
      <c r="M408" s="251"/>
      <c r="N408" s="246"/>
      <c r="O408" s="214"/>
      <c r="P408" s="214"/>
      <c r="Q408" s="214"/>
      <c r="R408" s="214"/>
      <c r="S408" s="214"/>
    </row>
    <row r="409" spans="1:19" ht="15.75" x14ac:dyDescent="0.25">
      <c r="A409" s="252"/>
      <c r="B409" s="253"/>
      <c r="C409" s="249" t="s">
        <v>436</v>
      </c>
      <c r="D409" s="250"/>
      <c r="E409" s="250"/>
      <c r="F409" s="250"/>
      <c r="G409" s="250"/>
      <c r="H409" s="250"/>
      <c r="I409" s="250"/>
      <c r="J409" s="250"/>
      <c r="K409" s="250"/>
      <c r="L409" s="250"/>
      <c r="M409" s="251"/>
      <c r="N409" s="246"/>
      <c r="O409" s="214"/>
      <c r="P409" s="214"/>
      <c r="Q409" s="214"/>
      <c r="R409" s="214"/>
      <c r="S409" s="214"/>
    </row>
    <row r="410" spans="1:19" ht="15.75" x14ac:dyDescent="0.25">
      <c r="A410" s="252"/>
      <c r="B410" s="253"/>
      <c r="C410" s="249" t="s">
        <v>437</v>
      </c>
      <c r="D410" s="250"/>
      <c r="E410" s="250"/>
      <c r="F410" s="250"/>
      <c r="G410" s="250"/>
      <c r="H410" s="250"/>
      <c r="I410" s="250"/>
      <c r="J410" s="250"/>
      <c r="K410" s="250"/>
      <c r="L410" s="250"/>
      <c r="M410" s="251"/>
      <c r="N410" s="246"/>
      <c r="O410" s="214"/>
      <c r="P410" s="214"/>
      <c r="Q410" s="214"/>
      <c r="R410" s="214"/>
      <c r="S410" s="214"/>
    </row>
    <row r="411" spans="1:19" ht="15.75" x14ac:dyDescent="0.25">
      <c r="A411" s="252"/>
      <c r="B411" s="253"/>
      <c r="C411" s="249" t="s">
        <v>438</v>
      </c>
      <c r="D411" s="250"/>
      <c r="E411" s="250"/>
      <c r="F411" s="250"/>
      <c r="G411" s="250"/>
      <c r="H411" s="250"/>
      <c r="I411" s="250"/>
      <c r="J411" s="250"/>
      <c r="K411" s="250"/>
      <c r="L411" s="250"/>
      <c r="M411" s="251"/>
      <c r="N411" s="246"/>
      <c r="O411" s="214"/>
      <c r="P411" s="214"/>
      <c r="Q411" s="214"/>
      <c r="R411" s="214"/>
      <c r="S411" s="214"/>
    </row>
    <row r="412" spans="1:19" ht="15.75" x14ac:dyDescent="0.25">
      <c r="A412" s="252"/>
      <c r="B412" s="253"/>
      <c r="C412" s="249" t="s">
        <v>439</v>
      </c>
      <c r="D412" s="250"/>
      <c r="E412" s="250"/>
      <c r="F412" s="250"/>
      <c r="G412" s="250"/>
      <c r="H412" s="250"/>
      <c r="I412" s="250"/>
      <c r="J412" s="250"/>
      <c r="K412" s="250"/>
      <c r="L412" s="250"/>
      <c r="M412" s="251"/>
      <c r="N412" s="246"/>
      <c r="O412" s="214"/>
      <c r="P412" s="214"/>
      <c r="Q412" s="214"/>
      <c r="R412" s="214"/>
      <c r="S412" s="214"/>
    </row>
    <row r="413" spans="1:19" ht="16.5" customHeight="1" thickBot="1" x14ac:dyDescent="0.3">
      <c r="A413" s="254"/>
      <c r="B413" s="255"/>
      <c r="C413" s="256"/>
      <c r="D413" s="257"/>
      <c r="E413" s="257"/>
      <c r="F413" s="257"/>
      <c r="G413" s="257"/>
      <c r="H413" s="257"/>
      <c r="I413" s="257"/>
      <c r="J413" s="257"/>
      <c r="K413" s="257"/>
      <c r="L413" s="257"/>
      <c r="M413" s="258"/>
      <c r="N413" s="246"/>
      <c r="O413" s="214"/>
      <c r="P413" s="214"/>
      <c r="Q413" s="214"/>
      <c r="R413" s="214"/>
      <c r="S413" s="214"/>
    </row>
    <row r="414" spans="1:19" ht="16.5" customHeight="1" thickBot="1" x14ac:dyDescent="0.3">
      <c r="A414" s="234" t="s">
        <v>360</v>
      </c>
      <c r="B414" s="259" t="s">
        <v>298</v>
      </c>
      <c r="C414" s="260" t="s">
        <v>299</v>
      </c>
      <c r="D414" s="260" t="s">
        <v>300</v>
      </c>
      <c r="E414" s="260" t="s">
        <v>301</v>
      </c>
      <c r="F414" s="260" t="s">
        <v>300</v>
      </c>
      <c r="G414" s="260" t="s">
        <v>302</v>
      </c>
      <c r="H414" s="260" t="s">
        <v>302</v>
      </c>
      <c r="I414" s="260" t="s">
        <v>301</v>
      </c>
      <c r="J414" s="260" t="s">
        <v>303</v>
      </c>
      <c r="K414" s="260" t="s">
        <v>304</v>
      </c>
      <c r="L414" s="260" t="s">
        <v>305</v>
      </c>
      <c r="M414" s="260" t="s">
        <v>306</v>
      </c>
      <c r="N414" s="223"/>
      <c r="O414" s="214"/>
      <c r="P414" s="214"/>
      <c r="Q414" s="214"/>
      <c r="R414" s="214"/>
      <c r="S414" s="214"/>
    </row>
    <row r="415" spans="1:19" ht="16.5" customHeight="1" thickBot="1" x14ac:dyDescent="0.3">
      <c r="A415" s="261">
        <f>SUM(B415:M415)</f>
        <v>0.01</v>
      </c>
      <c r="B415" s="262"/>
      <c r="C415" s="262"/>
      <c r="D415" s="263"/>
      <c r="E415" s="262"/>
      <c r="F415" s="262"/>
      <c r="G415" s="263"/>
      <c r="H415" s="262"/>
      <c r="I415" s="262"/>
      <c r="J415" s="263"/>
      <c r="K415" s="262"/>
      <c r="L415" s="262"/>
      <c r="M415" s="261">
        <v>0.01</v>
      </c>
      <c r="N415" s="223"/>
      <c r="O415" s="214"/>
      <c r="P415" s="214"/>
      <c r="Q415" s="214"/>
      <c r="R415" s="214"/>
      <c r="S415" s="214"/>
    </row>
    <row r="416" spans="1:19" ht="16.5" thickBot="1" x14ac:dyDescent="0.3">
      <c r="A416" s="264"/>
      <c r="B416" s="264"/>
      <c r="C416" s="264"/>
      <c r="D416" s="264"/>
      <c r="E416" s="264"/>
      <c r="F416" s="264"/>
      <c r="G416" s="264"/>
      <c r="H416" s="264"/>
      <c r="I416" s="264"/>
      <c r="J416" s="264"/>
      <c r="K416" s="264"/>
      <c r="L416" s="264"/>
      <c r="M416" s="264"/>
      <c r="N416" s="265"/>
      <c r="O416" s="266"/>
      <c r="P416" s="266"/>
      <c r="Q416" s="266"/>
      <c r="R416" s="266"/>
      <c r="S416" s="266"/>
    </row>
    <row r="417" spans="1:19" ht="15.75" customHeight="1" thickBot="1" x14ac:dyDescent="0.3">
      <c r="A417" s="231" t="s">
        <v>307</v>
      </c>
      <c r="B417" s="232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3"/>
      <c r="N417" s="223"/>
      <c r="O417" s="214"/>
      <c r="P417" s="214"/>
      <c r="Q417" s="214"/>
      <c r="R417" s="214"/>
      <c r="S417" s="214"/>
    </row>
    <row r="418" spans="1:19" ht="15.75" customHeight="1" thickBot="1" x14ac:dyDescent="0.3">
      <c r="A418" s="234" t="s">
        <v>308</v>
      </c>
      <c r="B418" s="235">
        <v>2</v>
      </c>
      <c r="C418" s="236" t="s">
        <v>440</v>
      </c>
      <c r="D418" s="237"/>
      <c r="E418" s="237"/>
      <c r="F418" s="237"/>
      <c r="G418" s="237"/>
      <c r="H418" s="237"/>
      <c r="I418" s="237"/>
      <c r="J418" s="237"/>
      <c r="K418" s="237"/>
      <c r="L418" s="237"/>
      <c r="M418" s="238"/>
      <c r="N418" s="223"/>
      <c r="O418" s="214"/>
      <c r="P418" s="214"/>
      <c r="Q418" s="214"/>
      <c r="R418" s="214"/>
      <c r="S418" s="214"/>
    </row>
    <row r="419" spans="1:19" ht="15.75" customHeight="1" thickBot="1" x14ac:dyDescent="0.3">
      <c r="A419" s="239" t="s">
        <v>289</v>
      </c>
      <c r="B419" s="240"/>
      <c r="C419" s="236" t="s">
        <v>441</v>
      </c>
      <c r="D419" s="237"/>
      <c r="E419" s="237"/>
      <c r="F419" s="237"/>
      <c r="G419" s="237"/>
      <c r="H419" s="237"/>
      <c r="I419" s="237"/>
      <c r="J419" s="237"/>
      <c r="K419" s="237"/>
      <c r="L419" s="237"/>
      <c r="M419" s="238"/>
      <c r="N419" s="223"/>
      <c r="O419" s="214"/>
      <c r="P419" s="214"/>
      <c r="Q419" s="214"/>
      <c r="R419" s="214"/>
      <c r="S419" s="214"/>
    </row>
    <row r="420" spans="1:19" ht="15.75" customHeight="1" thickBot="1" x14ac:dyDescent="0.3">
      <c r="A420" s="241" t="s">
        <v>291</v>
      </c>
      <c r="B420" s="267"/>
      <c r="C420" s="268">
        <v>0.01</v>
      </c>
      <c r="D420" s="269"/>
      <c r="E420" s="269"/>
      <c r="F420" s="269"/>
      <c r="G420" s="269"/>
      <c r="H420" s="269"/>
      <c r="I420" s="269"/>
      <c r="J420" s="269"/>
      <c r="K420" s="269"/>
      <c r="L420" s="269"/>
      <c r="M420" s="270"/>
      <c r="N420" s="223"/>
      <c r="O420" s="214"/>
      <c r="P420" s="214"/>
      <c r="Q420" s="214"/>
      <c r="R420" s="214"/>
      <c r="S420" s="214"/>
    </row>
    <row r="421" spans="1:19" ht="15.75" customHeight="1" x14ac:dyDescent="0.25">
      <c r="A421" s="271" t="s">
        <v>292</v>
      </c>
      <c r="B421" s="272"/>
      <c r="C421" s="273" t="s">
        <v>442</v>
      </c>
      <c r="D421" s="244"/>
      <c r="E421" s="244"/>
      <c r="F421" s="244"/>
      <c r="G421" s="244"/>
      <c r="H421" s="244"/>
      <c r="I421" s="244"/>
      <c r="J421" s="244"/>
      <c r="K421" s="244"/>
      <c r="L421" s="244"/>
      <c r="M421" s="245"/>
      <c r="N421" s="246"/>
      <c r="O421" s="214"/>
      <c r="P421" s="214"/>
      <c r="Q421" s="214"/>
      <c r="R421" s="214"/>
      <c r="S421" s="214"/>
    </row>
    <row r="422" spans="1:19" ht="15.75" customHeight="1" x14ac:dyDescent="0.25">
      <c r="A422" s="274"/>
      <c r="B422" s="275"/>
      <c r="C422" s="249" t="s">
        <v>443</v>
      </c>
      <c r="D422" s="250"/>
      <c r="E422" s="250"/>
      <c r="F422" s="250"/>
      <c r="G422" s="250"/>
      <c r="H422" s="250"/>
      <c r="I422" s="250"/>
      <c r="J422" s="250"/>
      <c r="K422" s="250"/>
      <c r="L422" s="250"/>
      <c r="M422" s="251"/>
      <c r="N422" s="246"/>
      <c r="O422" s="214"/>
      <c r="P422" s="214"/>
      <c r="Q422" s="214"/>
      <c r="R422" s="214"/>
      <c r="S422" s="214"/>
    </row>
    <row r="423" spans="1:19" ht="15.75" customHeight="1" x14ac:dyDescent="0.25">
      <c r="A423" s="274"/>
      <c r="B423" s="275"/>
      <c r="C423" s="249" t="s">
        <v>444</v>
      </c>
      <c r="D423" s="250"/>
      <c r="E423" s="250"/>
      <c r="F423" s="250"/>
      <c r="G423" s="250"/>
      <c r="H423" s="250"/>
      <c r="I423" s="250"/>
      <c r="J423" s="250"/>
      <c r="K423" s="250"/>
      <c r="L423" s="250"/>
      <c r="M423" s="251"/>
      <c r="N423" s="246"/>
      <c r="O423" s="214"/>
      <c r="P423" s="214"/>
      <c r="Q423" s="214"/>
      <c r="R423" s="214"/>
      <c r="S423" s="214"/>
    </row>
    <row r="424" spans="1:19" ht="15.75" x14ac:dyDescent="0.25">
      <c r="A424" s="274"/>
      <c r="B424" s="275"/>
      <c r="C424" s="249" t="s">
        <v>445</v>
      </c>
      <c r="D424" s="250"/>
      <c r="E424" s="250"/>
      <c r="F424" s="250"/>
      <c r="G424" s="250"/>
      <c r="H424" s="250"/>
      <c r="I424" s="250"/>
      <c r="J424" s="250"/>
      <c r="K424" s="250"/>
      <c r="L424" s="250"/>
      <c r="M424" s="251"/>
      <c r="N424" s="246"/>
      <c r="O424" s="214"/>
      <c r="P424" s="214"/>
      <c r="Q424" s="214"/>
      <c r="R424" s="214"/>
      <c r="S424" s="214"/>
    </row>
    <row r="425" spans="1:19" ht="15.75" x14ac:dyDescent="0.25">
      <c r="A425" s="274"/>
      <c r="B425" s="275"/>
      <c r="C425" s="249" t="s">
        <v>446</v>
      </c>
      <c r="D425" s="250"/>
      <c r="E425" s="250"/>
      <c r="F425" s="250"/>
      <c r="G425" s="250"/>
      <c r="H425" s="250"/>
      <c r="I425" s="250"/>
      <c r="J425" s="250"/>
      <c r="K425" s="250"/>
      <c r="L425" s="250"/>
      <c r="M425" s="251"/>
      <c r="N425" s="246"/>
      <c r="O425" s="214"/>
      <c r="P425" s="214"/>
      <c r="Q425" s="214"/>
      <c r="R425" s="214"/>
      <c r="S425" s="214"/>
    </row>
    <row r="426" spans="1:19" ht="15.75" x14ac:dyDescent="0.25">
      <c r="A426" s="274"/>
      <c r="B426" s="275"/>
      <c r="C426" s="249" t="s">
        <v>447</v>
      </c>
      <c r="D426" s="250"/>
      <c r="E426" s="250"/>
      <c r="F426" s="250"/>
      <c r="G426" s="250"/>
      <c r="H426" s="250"/>
      <c r="I426" s="250"/>
      <c r="J426" s="250"/>
      <c r="K426" s="250"/>
      <c r="L426" s="250"/>
      <c r="M426" s="251"/>
      <c r="N426" s="246"/>
      <c r="O426" s="214"/>
      <c r="P426" s="214"/>
      <c r="Q426" s="214"/>
      <c r="R426" s="214"/>
      <c r="S426" s="214"/>
    </row>
    <row r="427" spans="1:19" ht="15.75" x14ac:dyDescent="0.25">
      <c r="A427" s="274"/>
      <c r="B427" s="275"/>
      <c r="C427" s="249" t="s">
        <v>448</v>
      </c>
      <c r="D427" s="250"/>
      <c r="E427" s="250"/>
      <c r="F427" s="250"/>
      <c r="G427" s="250"/>
      <c r="H427" s="250"/>
      <c r="I427" s="250"/>
      <c r="J427" s="250"/>
      <c r="K427" s="250"/>
      <c r="L427" s="250"/>
      <c r="M427" s="251"/>
      <c r="N427" s="246"/>
      <c r="O427" s="214"/>
      <c r="P427" s="214"/>
      <c r="Q427" s="214"/>
      <c r="R427" s="214"/>
      <c r="S427" s="214"/>
    </row>
    <row r="428" spans="1:19" ht="16.5" customHeight="1" thickBot="1" x14ac:dyDescent="0.3">
      <c r="A428" s="276"/>
      <c r="B428" s="277"/>
      <c r="C428" s="256"/>
      <c r="D428" s="257"/>
      <c r="E428" s="257"/>
      <c r="F428" s="257"/>
      <c r="G428" s="257"/>
      <c r="H428" s="257"/>
      <c r="I428" s="257"/>
      <c r="J428" s="257"/>
      <c r="K428" s="257"/>
      <c r="L428" s="257"/>
      <c r="M428" s="258"/>
      <c r="N428" s="246"/>
      <c r="O428" s="214"/>
      <c r="P428" s="214"/>
      <c r="Q428" s="214"/>
      <c r="R428" s="214"/>
      <c r="S428" s="214"/>
    </row>
    <row r="429" spans="1:19" ht="16.5" customHeight="1" thickBot="1" x14ac:dyDescent="0.3">
      <c r="A429" s="234" t="s">
        <v>360</v>
      </c>
      <c r="B429" s="260" t="s">
        <v>298</v>
      </c>
      <c r="C429" s="259" t="s">
        <v>299</v>
      </c>
      <c r="D429" s="259" t="s">
        <v>300</v>
      </c>
      <c r="E429" s="259" t="s">
        <v>301</v>
      </c>
      <c r="F429" s="259" t="s">
        <v>300</v>
      </c>
      <c r="G429" s="259" t="s">
        <v>302</v>
      </c>
      <c r="H429" s="259" t="s">
        <v>302</v>
      </c>
      <c r="I429" s="259" t="s">
        <v>301</v>
      </c>
      <c r="J429" s="259" t="s">
        <v>303</v>
      </c>
      <c r="K429" s="259" t="s">
        <v>304</v>
      </c>
      <c r="L429" s="259" t="s">
        <v>305</v>
      </c>
      <c r="M429" s="259" t="s">
        <v>306</v>
      </c>
      <c r="N429" s="223"/>
      <c r="O429" s="214"/>
      <c r="P429" s="214"/>
      <c r="Q429" s="214"/>
      <c r="R429" s="214"/>
      <c r="S429" s="214"/>
    </row>
    <row r="430" spans="1:19" ht="16.5" customHeight="1" thickBot="1" x14ac:dyDescent="0.3">
      <c r="A430" s="278">
        <v>0.01</v>
      </c>
      <c r="B430" s="262"/>
      <c r="C430" s="262"/>
      <c r="D430" s="262"/>
      <c r="E430" s="262"/>
      <c r="F430" s="262"/>
      <c r="G430" s="262"/>
      <c r="H430" s="262"/>
      <c r="I430" s="262"/>
      <c r="J430" s="262"/>
      <c r="K430" s="262"/>
      <c r="L430" s="262"/>
      <c r="M430" s="262">
        <v>1</v>
      </c>
      <c r="N430" s="223"/>
      <c r="O430" s="214"/>
      <c r="P430" s="214"/>
      <c r="Q430" s="214"/>
      <c r="R430" s="214"/>
      <c r="S430" s="214"/>
    </row>
    <row r="431" spans="1:19" ht="16.5" thickBot="1" x14ac:dyDescent="0.3">
      <c r="A431" s="264"/>
      <c r="B431" s="264"/>
      <c r="C431" s="264"/>
      <c r="D431" s="264"/>
      <c r="E431" s="264"/>
      <c r="F431" s="264"/>
      <c r="G431" s="264"/>
      <c r="H431" s="264"/>
      <c r="I431" s="264"/>
      <c r="J431" s="264"/>
      <c r="K431" s="264"/>
      <c r="L431" s="264"/>
      <c r="M431" s="264"/>
      <c r="N431" s="246"/>
      <c r="O431" s="214"/>
      <c r="P431" s="214"/>
      <c r="Q431" s="214"/>
      <c r="R431" s="214"/>
      <c r="S431" s="214"/>
    </row>
    <row r="432" spans="1:19" ht="15.75" customHeight="1" thickBot="1" x14ac:dyDescent="0.3">
      <c r="A432" s="231" t="s">
        <v>315</v>
      </c>
      <c r="B432" s="232"/>
      <c r="C432" s="232"/>
      <c r="D432" s="232"/>
      <c r="E432" s="232"/>
      <c r="F432" s="232"/>
      <c r="G432" s="232"/>
      <c r="H432" s="232"/>
      <c r="I432" s="232"/>
      <c r="J432" s="232"/>
      <c r="K432" s="232"/>
      <c r="L432" s="232"/>
      <c r="M432" s="233"/>
      <c r="N432" s="214"/>
      <c r="O432" s="214"/>
      <c r="P432" s="214"/>
      <c r="Q432" s="214"/>
      <c r="R432" s="214"/>
      <c r="S432" s="214"/>
    </row>
    <row r="433" spans="1:19" ht="15.75" customHeight="1" thickBot="1" x14ac:dyDescent="0.3">
      <c r="A433" s="234" t="s">
        <v>316</v>
      </c>
      <c r="B433" s="235">
        <v>3</v>
      </c>
      <c r="C433" s="236" t="s">
        <v>449</v>
      </c>
      <c r="D433" s="237"/>
      <c r="E433" s="237"/>
      <c r="F433" s="237"/>
      <c r="G433" s="237"/>
      <c r="H433" s="237"/>
      <c r="I433" s="237"/>
      <c r="J433" s="237"/>
      <c r="K433" s="237"/>
      <c r="L433" s="237"/>
      <c r="M433" s="238"/>
      <c r="N433" s="223"/>
      <c r="O433" s="214"/>
      <c r="P433" s="214"/>
      <c r="Q433" s="214"/>
      <c r="R433" s="214"/>
      <c r="S433" s="214"/>
    </row>
    <row r="434" spans="1:19" ht="15.75" customHeight="1" thickBot="1" x14ac:dyDescent="0.3">
      <c r="A434" s="239" t="s">
        <v>289</v>
      </c>
      <c r="B434" s="240"/>
      <c r="C434" s="236" t="s">
        <v>450</v>
      </c>
      <c r="D434" s="237"/>
      <c r="E434" s="237"/>
      <c r="F434" s="237"/>
      <c r="G434" s="237"/>
      <c r="H434" s="237"/>
      <c r="I434" s="237"/>
      <c r="J434" s="237"/>
      <c r="K434" s="237"/>
      <c r="L434" s="237"/>
      <c r="M434" s="238"/>
      <c r="N434" s="223"/>
      <c r="O434" s="214"/>
      <c r="P434" s="214"/>
      <c r="Q434" s="214"/>
      <c r="R434" s="214"/>
      <c r="S434" s="214"/>
    </row>
    <row r="435" spans="1:19" ht="15.75" customHeight="1" thickBot="1" x14ac:dyDescent="0.3">
      <c r="A435" s="241" t="s">
        <v>291</v>
      </c>
      <c r="B435" s="242"/>
      <c r="C435" s="279">
        <v>0.5</v>
      </c>
      <c r="D435" s="280"/>
      <c r="E435" s="280"/>
      <c r="F435" s="280"/>
      <c r="G435" s="280"/>
      <c r="H435" s="280"/>
      <c r="I435" s="280"/>
      <c r="J435" s="280"/>
      <c r="K435" s="280"/>
      <c r="L435" s="280"/>
      <c r="M435" s="281"/>
      <c r="N435" s="223"/>
      <c r="O435" s="214"/>
      <c r="P435" s="214"/>
      <c r="Q435" s="214"/>
      <c r="R435" s="214"/>
      <c r="S435" s="214"/>
    </row>
    <row r="436" spans="1:19" ht="15.75" customHeight="1" x14ac:dyDescent="0.25">
      <c r="A436" s="282" t="s">
        <v>292</v>
      </c>
      <c r="B436" s="282"/>
      <c r="C436" s="273" t="s">
        <v>451</v>
      </c>
      <c r="D436" s="244"/>
      <c r="E436" s="244"/>
      <c r="F436" s="244"/>
      <c r="G436" s="244"/>
      <c r="H436" s="244"/>
      <c r="I436" s="244"/>
      <c r="J436" s="244"/>
      <c r="K436" s="244"/>
      <c r="L436" s="244"/>
      <c r="M436" s="245"/>
      <c r="N436" s="223"/>
      <c r="O436" s="214"/>
      <c r="P436" s="214"/>
      <c r="Q436" s="214"/>
      <c r="R436" s="214"/>
      <c r="S436" s="214"/>
    </row>
    <row r="437" spans="1:19" ht="15.75" customHeight="1" x14ac:dyDescent="0.25">
      <c r="A437" s="283"/>
      <c r="B437" s="283"/>
      <c r="C437" s="249" t="s">
        <v>452</v>
      </c>
      <c r="D437" s="284"/>
      <c r="E437" s="284"/>
      <c r="F437" s="284"/>
      <c r="G437" s="284"/>
      <c r="H437" s="284"/>
      <c r="I437" s="284"/>
      <c r="J437" s="284"/>
      <c r="K437" s="284"/>
      <c r="L437" s="284"/>
      <c r="M437" s="251"/>
      <c r="N437" s="223"/>
      <c r="O437" s="214"/>
      <c r="P437" s="214"/>
      <c r="Q437" s="214"/>
      <c r="R437" s="214"/>
      <c r="S437" s="214"/>
    </row>
    <row r="438" spans="1:19" ht="15.75" customHeight="1" x14ac:dyDescent="0.25">
      <c r="A438" s="283"/>
      <c r="B438" s="283"/>
      <c r="C438" s="249" t="s">
        <v>453</v>
      </c>
      <c r="D438" s="250"/>
      <c r="E438" s="250"/>
      <c r="F438" s="250"/>
      <c r="G438" s="250"/>
      <c r="H438" s="250"/>
      <c r="I438" s="250"/>
      <c r="J438" s="250"/>
      <c r="K438" s="250"/>
      <c r="L438" s="250"/>
      <c r="M438" s="251"/>
      <c r="N438" s="223"/>
      <c r="O438" s="214"/>
      <c r="P438" s="214"/>
      <c r="Q438" s="214"/>
      <c r="R438" s="214"/>
      <c r="S438" s="214"/>
    </row>
    <row r="439" spans="1:19" ht="15.75" x14ac:dyDescent="0.25">
      <c r="A439" s="283"/>
      <c r="B439" s="283"/>
      <c r="C439" s="249" t="s">
        <v>454</v>
      </c>
      <c r="D439" s="250"/>
      <c r="E439" s="250"/>
      <c r="F439" s="250"/>
      <c r="G439" s="250"/>
      <c r="H439" s="250"/>
      <c r="I439" s="250"/>
      <c r="J439" s="250"/>
      <c r="K439" s="250"/>
      <c r="L439" s="250"/>
      <c r="M439" s="251"/>
      <c r="N439" s="223"/>
      <c r="O439" s="214"/>
      <c r="P439" s="214"/>
      <c r="Q439" s="214"/>
      <c r="R439" s="214"/>
      <c r="S439" s="214"/>
    </row>
    <row r="440" spans="1:19" ht="15.75" x14ac:dyDescent="0.25">
      <c r="A440" s="283"/>
      <c r="B440" s="283"/>
      <c r="C440" s="249" t="s">
        <v>455</v>
      </c>
      <c r="D440" s="250"/>
      <c r="E440" s="250"/>
      <c r="F440" s="250"/>
      <c r="G440" s="250"/>
      <c r="H440" s="250"/>
      <c r="I440" s="250"/>
      <c r="J440" s="250"/>
      <c r="K440" s="250"/>
      <c r="L440" s="250"/>
      <c r="M440" s="251"/>
      <c r="N440" s="223"/>
      <c r="O440" s="214"/>
      <c r="P440" s="214"/>
      <c r="Q440" s="214"/>
      <c r="R440" s="214"/>
      <c r="S440" s="214"/>
    </row>
    <row r="441" spans="1:19" ht="15.75" x14ac:dyDescent="0.25">
      <c r="A441" s="283"/>
      <c r="B441" s="283"/>
      <c r="C441" s="249" t="s">
        <v>456</v>
      </c>
      <c r="D441" s="250"/>
      <c r="E441" s="250"/>
      <c r="F441" s="250"/>
      <c r="G441" s="250"/>
      <c r="H441" s="250"/>
      <c r="I441" s="250"/>
      <c r="J441" s="250"/>
      <c r="K441" s="250"/>
      <c r="L441" s="250"/>
      <c r="M441" s="251"/>
      <c r="N441" s="223"/>
      <c r="O441" s="214"/>
      <c r="P441" s="214"/>
      <c r="Q441" s="214"/>
      <c r="R441" s="214"/>
      <c r="S441" s="214"/>
    </row>
    <row r="442" spans="1:19" ht="15.75" x14ac:dyDescent="0.25">
      <c r="A442" s="283"/>
      <c r="B442" s="283"/>
      <c r="C442" s="249" t="s">
        <v>457</v>
      </c>
      <c r="D442" s="250"/>
      <c r="E442" s="250"/>
      <c r="F442" s="250"/>
      <c r="G442" s="250"/>
      <c r="H442" s="250"/>
      <c r="I442" s="250"/>
      <c r="J442" s="250"/>
      <c r="K442" s="250"/>
      <c r="L442" s="250"/>
      <c r="M442" s="251"/>
      <c r="N442" s="246"/>
      <c r="O442" s="214"/>
      <c r="P442" s="214"/>
      <c r="Q442" s="214"/>
      <c r="R442" s="214"/>
      <c r="S442" s="214"/>
    </row>
    <row r="443" spans="1:19" ht="16.5" customHeight="1" thickBot="1" x14ac:dyDescent="0.3">
      <c r="A443" s="285"/>
      <c r="B443" s="285"/>
      <c r="C443" s="249"/>
      <c r="D443" s="250"/>
      <c r="E443" s="250"/>
      <c r="F443" s="250"/>
      <c r="G443" s="250"/>
      <c r="H443" s="250"/>
      <c r="I443" s="250"/>
      <c r="J443" s="250"/>
      <c r="K443" s="250"/>
      <c r="L443" s="250"/>
      <c r="M443" s="251"/>
      <c r="N443" s="214"/>
      <c r="O443" s="214"/>
      <c r="P443" s="214"/>
      <c r="Q443" s="214"/>
      <c r="R443" s="214"/>
      <c r="S443" s="214"/>
    </row>
    <row r="444" spans="1:19" ht="16.5" customHeight="1" thickBot="1" x14ac:dyDescent="0.3">
      <c r="A444" s="234" t="s">
        <v>314</v>
      </c>
      <c r="B444" s="259" t="s">
        <v>298</v>
      </c>
      <c r="C444" s="259" t="s">
        <v>299</v>
      </c>
      <c r="D444" s="259" t="s">
        <v>300</v>
      </c>
      <c r="E444" s="259" t="s">
        <v>301</v>
      </c>
      <c r="F444" s="259" t="s">
        <v>300</v>
      </c>
      <c r="G444" s="259" t="s">
        <v>302</v>
      </c>
      <c r="H444" s="259" t="s">
        <v>302</v>
      </c>
      <c r="I444" s="259" t="s">
        <v>301</v>
      </c>
      <c r="J444" s="259" t="s">
        <v>303</v>
      </c>
      <c r="K444" s="259" t="s">
        <v>304</v>
      </c>
      <c r="L444" s="259" t="s">
        <v>305</v>
      </c>
      <c r="M444" s="259" t="s">
        <v>306</v>
      </c>
      <c r="N444" s="214"/>
      <c r="O444" s="214"/>
      <c r="P444" s="214"/>
      <c r="Q444" s="214"/>
      <c r="R444" s="214"/>
      <c r="S444" s="214"/>
    </row>
    <row r="445" spans="1:19" ht="16.5" customHeight="1" thickBot="1" x14ac:dyDescent="0.3">
      <c r="A445" s="278">
        <v>0.5</v>
      </c>
      <c r="B445" s="262">
        <v>50</v>
      </c>
      <c r="C445" s="262">
        <v>50</v>
      </c>
      <c r="D445" s="262">
        <v>50</v>
      </c>
      <c r="E445" s="262">
        <v>50</v>
      </c>
      <c r="F445" s="262">
        <v>50</v>
      </c>
      <c r="G445" s="262">
        <v>50</v>
      </c>
      <c r="H445" s="262">
        <v>50</v>
      </c>
      <c r="I445" s="262">
        <v>50</v>
      </c>
      <c r="J445" s="262">
        <v>50</v>
      </c>
      <c r="K445" s="262">
        <v>50</v>
      </c>
      <c r="L445" s="262">
        <v>50</v>
      </c>
      <c r="M445" s="262">
        <v>50</v>
      </c>
      <c r="N445" s="286"/>
      <c r="O445" s="214"/>
      <c r="P445" s="214"/>
      <c r="Q445" s="214"/>
      <c r="R445" s="214"/>
      <c r="S445" s="214"/>
    </row>
    <row r="446" spans="1:19" ht="16.5" customHeight="1" thickBot="1" x14ac:dyDescent="0.3">
      <c r="A446" s="264"/>
      <c r="B446" s="264"/>
      <c r="C446" s="264"/>
      <c r="D446" s="264"/>
      <c r="E446" s="264"/>
      <c r="F446" s="264"/>
      <c r="G446" s="264"/>
      <c r="H446" s="264"/>
      <c r="I446" s="264"/>
      <c r="J446" s="264"/>
      <c r="K446" s="264"/>
      <c r="L446" s="264"/>
      <c r="M446" s="264"/>
      <c r="N446" s="246"/>
      <c r="O446" s="214"/>
      <c r="P446" s="214"/>
      <c r="Q446" s="287"/>
      <c r="R446" s="287"/>
      <c r="S446" s="287"/>
    </row>
    <row r="447" spans="1:19" ht="16.5" customHeight="1" thickBot="1" x14ac:dyDescent="0.3">
      <c r="A447" s="231" t="s">
        <v>325</v>
      </c>
      <c r="B447" s="232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3"/>
      <c r="N447" s="223"/>
      <c r="O447" s="214"/>
      <c r="P447" s="214"/>
      <c r="Q447" s="287"/>
      <c r="R447" s="287"/>
      <c r="S447" s="287"/>
    </row>
    <row r="448" spans="1:19" ht="16.5" customHeight="1" thickBot="1" x14ac:dyDescent="0.3">
      <c r="A448" s="234" t="s">
        <v>326</v>
      </c>
      <c r="B448" s="288" t="s">
        <v>9</v>
      </c>
      <c r="C448" s="289" t="str">
        <f>IF((B448=""),"",VLOOKUP(B448,ca,2,0))</f>
        <v>SECTOR PUBLICO MUNICIPAL</v>
      </c>
      <c r="D448" s="290"/>
      <c r="E448" s="290"/>
      <c r="F448" s="290"/>
      <c r="G448" s="290"/>
      <c r="H448" s="290"/>
      <c r="I448" s="290"/>
      <c r="J448" s="290"/>
      <c r="K448" s="290"/>
      <c r="L448" s="290"/>
      <c r="M448" s="291"/>
      <c r="N448" s="223"/>
      <c r="O448" s="214"/>
      <c r="P448" s="214"/>
      <c r="Q448" s="287"/>
      <c r="R448" s="287"/>
      <c r="S448" s="287"/>
    </row>
    <row r="449" spans="1:19" ht="16.5" customHeight="1" thickBot="1" x14ac:dyDescent="0.3">
      <c r="A449" s="234" t="s">
        <v>327</v>
      </c>
      <c r="B449" s="288" t="s">
        <v>15</v>
      </c>
      <c r="C449" s="289" t="str">
        <f>IF((B449=""),"",VLOOKUP(B449,ca,2,0))</f>
        <v>SECTOR PUBLICO NO FINANCIERO</v>
      </c>
      <c r="D449" s="290"/>
      <c r="E449" s="290"/>
      <c r="F449" s="290"/>
      <c r="G449" s="290"/>
      <c r="H449" s="290"/>
      <c r="I449" s="290"/>
      <c r="J449" s="290"/>
      <c r="K449" s="290"/>
      <c r="L449" s="290"/>
      <c r="M449" s="291"/>
      <c r="N449" s="223"/>
      <c r="O449" s="214"/>
      <c r="P449" s="214"/>
      <c r="Q449" s="287"/>
      <c r="R449" s="287"/>
      <c r="S449" s="287"/>
    </row>
    <row r="450" spans="1:19" ht="16.5" thickBot="1" x14ac:dyDescent="0.3">
      <c r="A450" s="234" t="s">
        <v>328</v>
      </c>
      <c r="B450" s="288" t="s">
        <v>21</v>
      </c>
      <c r="C450" s="289" t="str">
        <f>IF((B450=""),"",VLOOKUP(B450,ca,2,0))</f>
        <v>GOBIERNO GENERAL MUNICIPAL</v>
      </c>
      <c r="D450" s="290"/>
      <c r="E450" s="290"/>
      <c r="F450" s="290"/>
      <c r="G450" s="290"/>
      <c r="H450" s="290"/>
      <c r="I450" s="290"/>
      <c r="J450" s="290"/>
      <c r="K450" s="290"/>
      <c r="L450" s="290"/>
      <c r="M450" s="291"/>
      <c r="N450" s="223"/>
      <c r="O450" s="214"/>
      <c r="P450" s="214"/>
      <c r="Q450" s="287"/>
      <c r="R450" s="287"/>
      <c r="S450" s="287"/>
    </row>
    <row r="451" spans="1:19" ht="16.5" customHeight="1" thickBot="1" x14ac:dyDescent="0.3">
      <c r="A451" s="234" t="s">
        <v>329</v>
      </c>
      <c r="B451" s="288" t="s">
        <v>27</v>
      </c>
      <c r="C451" s="289" t="str">
        <f>IF((B451=""),"",VLOOKUP(B451,ca,2,0))</f>
        <v>Gobierno Municipal</v>
      </c>
      <c r="D451" s="290"/>
      <c r="E451" s="290"/>
      <c r="F451" s="290"/>
      <c r="G451" s="290"/>
      <c r="H451" s="290"/>
      <c r="I451" s="290"/>
      <c r="J451" s="290"/>
      <c r="K451" s="290"/>
      <c r="L451" s="290"/>
      <c r="M451" s="291"/>
      <c r="N451" s="223"/>
      <c r="O451" s="214"/>
      <c r="P451" s="214"/>
      <c r="Q451" s="287"/>
      <c r="R451" s="287"/>
      <c r="S451" s="287"/>
    </row>
    <row r="452" spans="1:19" ht="16.5" customHeight="1" thickBot="1" x14ac:dyDescent="0.3">
      <c r="A452" s="234" t="s">
        <v>330</v>
      </c>
      <c r="B452" s="288" t="s">
        <v>37</v>
      </c>
      <c r="C452" s="289" t="str">
        <f>IF((B452=""),"",VLOOKUP(B452,ca,2,0))</f>
        <v>Entidades Paraestatales y Fideicomisos No Empresariales y No Financieros</v>
      </c>
      <c r="D452" s="290"/>
      <c r="E452" s="290"/>
      <c r="F452" s="290"/>
      <c r="G452" s="290"/>
      <c r="H452" s="290"/>
      <c r="I452" s="290"/>
      <c r="J452" s="290"/>
      <c r="K452" s="290"/>
      <c r="L452" s="290"/>
      <c r="M452" s="291"/>
      <c r="N452" s="223"/>
      <c r="O452" s="214"/>
      <c r="P452" s="214"/>
      <c r="Q452" s="287"/>
      <c r="R452" s="287"/>
      <c r="S452" s="287"/>
    </row>
    <row r="453" spans="1:19" ht="16.5" thickBot="1" x14ac:dyDescent="0.3">
      <c r="A453" s="292" t="s">
        <v>331</v>
      </c>
      <c r="B453" s="293">
        <v>8104</v>
      </c>
      <c r="C453" s="294" t="s">
        <v>458</v>
      </c>
      <c r="D453" s="295"/>
      <c r="E453" s="295"/>
      <c r="F453" s="295"/>
      <c r="G453" s="295"/>
      <c r="H453" s="295"/>
      <c r="I453" s="295"/>
      <c r="J453" s="295"/>
      <c r="K453" s="295"/>
      <c r="L453" s="295"/>
      <c r="M453" s="296"/>
      <c r="N453" s="223"/>
      <c r="O453" s="214"/>
      <c r="P453" s="214"/>
      <c r="Q453" s="287"/>
      <c r="R453" s="287"/>
      <c r="S453" s="287"/>
    </row>
    <row r="454" spans="1:19" ht="16.5" thickBot="1" x14ac:dyDescent="0.3">
      <c r="A454" s="297" t="s">
        <v>334</v>
      </c>
      <c r="B454" s="297"/>
      <c r="C454" s="297"/>
      <c r="D454" s="297"/>
      <c r="E454" s="297"/>
      <c r="F454" s="297"/>
      <c r="G454" s="297"/>
      <c r="H454" s="297"/>
      <c r="I454" s="297"/>
      <c r="J454" s="297"/>
      <c r="K454" s="297"/>
      <c r="L454" s="297"/>
      <c r="M454" s="297"/>
      <c r="N454" s="246"/>
      <c r="O454" s="246"/>
      <c r="P454" s="246"/>
      <c r="Q454" s="298"/>
      <c r="R454" s="298"/>
      <c r="S454" s="298"/>
    </row>
    <row r="455" spans="1:19" ht="16.5" thickBot="1" x14ac:dyDescent="0.3">
      <c r="A455" s="231" t="s">
        <v>335</v>
      </c>
      <c r="B455" s="232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3"/>
      <c r="N455" s="214"/>
      <c r="O455" s="214"/>
      <c r="P455" s="214"/>
      <c r="Q455" s="214"/>
      <c r="R455" s="214"/>
      <c r="S455" s="214"/>
    </row>
    <row r="456" spans="1:19" ht="16.5" customHeight="1" thickBot="1" x14ac:dyDescent="0.3">
      <c r="A456" s="234" t="s">
        <v>336</v>
      </c>
      <c r="B456" s="299">
        <v>1400320</v>
      </c>
      <c r="C456" s="300" t="s">
        <v>337</v>
      </c>
      <c r="D456" s="301"/>
      <c r="E456" s="301"/>
      <c r="F456" s="301"/>
      <c r="G456" s="301"/>
      <c r="H456" s="301"/>
      <c r="I456" s="301"/>
      <c r="J456" s="301"/>
      <c r="K456" s="301"/>
      <c r="L456" s="301"/>
      <c r="M456" s="302"/>
      <c r="N456" s="214"/>
      <c r="O456" s="214"/>
      <c r="P456" s="214"/>
      <c r="Q456" s="214"/>
      <c r="R456" s="214"/>
      <c r="S456" s="214"/>
    </row>
    <row r="457" spans="1:19" ht="16.5" customHeight="1" thickBot="1" x14ac:dyDescent="0.3">
      <c r="A457" s="234" t="s">
        <v>336</v>
      </c>
      <c r="B457" s="303"/>
      <c r="C457" s="304"/>
      <c r="D457" s="305"/>
      <c r="E457" s="305"/>
      <c r="F457" s="305"/>
      <c r="G457" s="305"/>
      <c r="H457" s="305"/>
      <c r="I457" s="305"/>
      <c r="J457" s="305"/>
      <c r="K457" s="305"/>
      <c r="L457" s="305"/>
      <c r="M457" s="306"/>
      <c r="N457" s="214"/>
      <c r="O457" s="214"/>
      <c r="P457" s="214"/>
      <c r="Q457" s="214"/>
      <c r="R457" s="214"/>
      <c r="S457" s="214"/>
    </row>
    <row r="458" spans="1:19" ht="16.5" thickBot="1" x14ac:dyDescent="0.3">
      <c r="A458" s="213" t="s">
        <v>338</v>
      </c>
      <c r="B458" s="213"/>
      <c r="C458" s="213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4"/>
      <c r="O458" s="214"/>
      <c r="P458" s="214"/>
      <c r="Q458" s="214"/>
      <c r="R458" s="214"/>
      <c r="S458" s="214"/>
    </row>
    <row r="459" spans="1:19" ht="16.5" customHeight="1" thickBot="1" x14ac:dyDescent="0.3">
      <c r="A459" s="231" t="s">
        <v>339</v>
      </c>
      <c r="B459" s="232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3"/>
      <c r="N459" s="214"/>
      <c r="O459" s="214"/>
      <c r="P459" s="214"/>
      <c r="Q459" s="214"/>
      <c r="R459" s="214"/>
      <c r="S459" s="214"/>
    </row>
    <row r="460" spans="1:19" ht="16.5" thickBot="1" x14ac:dyDescent="0.3">
      <c r="A460" s="234" t="s">
        <v>340</v>
      </c>
      <c r="B460" s="236" t="s">
        <v>459</v>
      </c>
      <c r="C460" s="237"/>
      <c r="D460" s="237"/>
      <c r="E460" s="237"/>
      <c r="F460" s="237"/>
      <c r="G460" s="237"/>
      <c r="H460" s="237"/>
      <c r="I460" s="237"/>
      <c r="J460" s="237"/>
      <c r="K460" s="237"/>
      <c r="L460" s="237"/>
      <c r="M460" s="238"/>
      <c r="N460" s="214"/>
      <c r="O460" s="214"/>
      <c r="P460" s="214"/>
      <c r="Q460" s="214"/>
      <c r="R460" s="214"/>
      <c r="S460" s="214"/>
    </row>
    <row r="461" spans="1:19" ht="16.5" thickBot="1" x14ac:dyDescent="0.3">
      <c r="A461" s="234" t="s">
        <v>342</v>
      </c>
      <c r="B461" s="236" t="s">
        <v>460</v>
      </c>
      <c r="C461" s="237"/>
      <c r="D461" s="237"/>
      <c r="E461" s="237"/>
      <c r="F461" s="237"/>
      <c r="G461" s="237"/>
      <c r="H461" s="237"/>
      <c r="I461" s="237"/>
      <c r="J461" s="237"/>
      <c r="K461" s="237"/>
      <c r="L461" s="237"/>
      <c r="M461" s="238"/>
      <c r="N461" s="214"/>
      <c r="O461" s="214"/>
      <c r="P461" s="214"/>
      <c r="Q461" s="214"/>
      <c r="R461" s="214"/>
      <c r="S461" s="214"/>
    </row>
    <row r="462" spans="1:19" ht="16.5" thickBot="1" x14ac:dyDescent="0.3">
      <c r="A462" s="307"/>
      <c r="B462" s="307"/>
      <c r="C462" s="307"/>
      <c r="D462" s="307"/>
      <c r="E462" s="307"/>
      <c r="F462" s="307"/>
      <c r="G462" s="307"/>
      <c r="H462" s="307"/>
      <c r="I462" s="307"/>
      <c r="J462" s="307"/>
      <c r="K462" s="307"/>
      <c r="L462" s="307"/>
      <c r="M462" s="307"/>
      <c r="N462" s="214"/>
      <c r="O462" s="214"/>
      <c r="P462" s="214"/>
      <c r="Q462" s="214"/>
      <c r="R462" s="214"/>
      <c r="S462" s="214"/>
    </row>
    <row r="463" spans="1:19" ht="16.5" thickBot="1" x14ac:dyDescent="0.25">
      <c r="A463" s="308" t="s">
        <v>344</v>
      </c>
      <c r="B463" s="308"/>
      <c r="C463" s="308"/>
      <c r="D463" s="308"/>
      <c r="E463" s="308"/>
      <c r="F463" s="308"/>
      <c r="G463" s="308"/>
      <c r="H463" s="308"/>
      <c r="I463" s="308"/>
      <c r="J463" s="308"/>
      <c r="K463" s="308"/>
      <c r="L463" s="308"/>
      <c r="M463" s="308"/>
      <c r="N463" s="308"/>
      <c r="O463" s="308"/>
      <c r="P463" s="308"/>
      <c r="Q463" s="308"/>
      <c r="R463" s="308"/>
      <c r="S463" s="308"/>
    </row>
    <row r="464" spans="1:19" ht="16.5" thickBot="1" x14ac:dyDescent="0.25">
      <c r="A464" s="309" t="s">
        <v>274</v>
      </c>
      <c r="B464" s="309" t="s">
        <v>345</v>
      </c>
      <c r="C464" s="309" t="s">
        <v>346</v>
      </c>
      <c r="D464" s="309" t="s">
        <v>331</v>
      </c>
      <c r="E464" s="309" t="s">
        <v>336</v>
      </c>
      <c r="F464" s="309" t="s">
        <v>347</v>
      </c>
      <c r="G464" s="310" t="s">
        <v>348</v>
      </c>
      <c r="H464" s="310" t="s">
        <v>349</v>
      </c>
      <c r="I464" s="310" t="s">
        <v>350</v>
      </c>
      <c r="J464" s="310" t="s">
        <v>351</v>
      </c>
      <c r="K464" s="310" t="s">
        <v>352</v>
      </c>
      <c r="L464" s="310" t="s">
        <v>353</v>
      </c>
      <c r="M464" s="310" t="s">
        <v>354</v>
      </c>
      <c r="N464" s="310" t="s">
        <v>355</v>
      </c>
      <c r="O464" s="310" t="s">
        <v>356</v>
      </c>
      <c r="P464" s="310" t="s">
        <v>357</v>
      </c>
      <c r="Q464" s="310" t="s">
        <v>358</v>
      </c>
      <c r="R464" s="310" t="s">
        <v>359</v>
      </c>
      <c r="S464" s="310" t="s">
        <v>360</v>
      </c>
    </row>
    <row r="465" spans="1:19" ht="15.75" x14ac:dyDescent="0.2">
      <c r="A465" s="311" t="s">
        <v>110</v>
      </c>
      <c r="B465" s="311" t="s">
        <v>425</v>
      </c>
      <c r="C465" s="311">
        <v>31120</v>
      </c>
      <c r="D465" s="311">
        <v>8104</v>
      </c>
      <c r="E465" s="311">
        <v>1400320</v>
      </c>
      <c r="F465" s="312">
        <v>1131</v>
      </c>
      <c r="G465" s="313">
        <v>305047.7</v>
      </c>
      <c r="H465" s="313">
        <v>305047.7</v>
      </c>
      <c r="I465" s="313">
        <v>305047.7</v>
      </c>
      <c r="J465" s="313">
        <v>305047.7</v>
      </c>
      <c r="K465" s="313">
        <v>305047.7</v>
      </c>
      <c r="L465" s="313">
        <v>305047.7</v>
      </c>
      <c r="M465" s="313">
        <v>305047.7</v>
      </c>
      <c r="N465" s="313">
        <v>305047.7</v>
      </c>
      <c r="O465" s="313">
        <v>305047.7</v>
      </c>
      <c r="P465" s="313">
        <v>305047.7</v>
      </c>
      <c r="Q465" s="313">
        <v>305047.7</v>
      </c>
      <c r="R465" s="313">
        <v>305047.69</v>
      </c>
      <c r="S465" s="314">
        <f>SUM(G465:R465)</f>
        <v>3660572.3900000006</v>
      </c>
    </row>
    <row r="466" spans="1:19" ht="15.75" x14ac:dyDescent="0.2">
      <c r="A466" s="315" t="s">
        <v>110</v>
      </c>
      <c r="B466" s="315" t="s">
        <v>425</v>
      </c>
      <c r="C466" s="315">
        <v>31120</v>
      </c>
      <c r="D466" s="315">
        <v>8104</v>
      </c>
      <c r="E466" s="315">
        <v>1400320</v>
      </c>
      <c r="F466" s="316">
        <v>1321</v>
      </c>
      <c r="G466" s="317">
        <v>0</v>
      </c>
      <c r="H466" s="317">
        <v>0</v>
      </c>
      <c r="I466" s="317">
        <v>0</v>
      </c>
      <c r="J466" s="317">
        <v>0</v>
      </c>
      <c r="K466" s="317">
        <v>0</v>
      </c>
      <c r="L466" s="317">
        <v>139504.07999999999</v>
      </c>
      <c r="M466" s="317">
        <v>0</v>
      </c>
      <c r="N466" s="317">
        <v>0</v>
      </c>
      <c r="O466" s="317">
        <v>0</v>
      </c>
      <c r="P466" s="317">
        <v>0</v>
      </c>
      <c r="Q466" s="317">
        <v>0</v>
      </c>
      <c r="R466" s="317">
        <v>139504.07999999999</v>
      </c>
      <c r="S466" s="314">
        <f t="shared" ref="S466:S493" si="4">SUM(G466:R466)</f>
        <v>279008.15999999997</v>
      </c>
    </row>
    <row r="467" spans="1:19" ht="15.75" x14ac:dyDescent="0.2">
      <c r="A467" s="315" t="s">
        <v>110</v>
      </c>
      <c r="B467" s="315" t="s">
        <v>425</v>
      </c>
      <c r="C467" s="315">
        <v>31120</v>
      </c>
      <c r="D467" s="315">
        <v>8104</v>
      </c>
      <c r="E467" s="315">
        <v>1400320</v>
      </c>
      <c r="F467" s="316">
        <v>1323</v>
      </c>
      <c r="G467" s="317">
        <v>0</v>
      </c>
      <c r="H467" s="317">
        <v>0</v>
      </c>
      <c r="I467" s="317">
        <v>0</v>
      </c>
      <c r="J467" s="317">
        <v>0</v>
      </c>
      <c r="K467" s="317">
        <v>0</v>
      </c>
      <c r="L467" s="317">
        <v>0</v>
      </c>
      <c r="M467" s="317">
        <v>0</v>
      </c>
      <c r="N467" s="317">
        <v>0</v>
      </c>
      <c r="O467" s="317">
        <v>0</v>
      </c>
      <c r="P467" s="317">
        <v>0</v>
      </c>
      <c r="Q467" s="317">
        <v>0</v>
      </c>
      <c r="R467" s="317">
        <v>514164.4</v>
      </c>
      <c r="S467" s="314">
        <f t="shared" si="4"/>
        <v>514164.4</v>
      </c>
    </row>
    <row r="468" spans="1:19" ht="15.75" x14ac:dyDescent="0.2">
      <c r="A468" s="315" t="s">
        <v>110</v>
      </c>
      <c r="B468" s="315" t="s">
        <v>425</v>
      </c>
      <c r="C468" s="315">
        <v>31120</v>
      </c>
      <c r="D468" s="315">
        <v>8104</v>
      </c>
      <c r="E468" s="315">
        <v>1400320</v>
      </c>
      <c r="F468" s="316">
        <v>1331</v>
      </c>
      <c r="G468" s="317">
        <v>2156.25</v>
      </c>
      <c r="H468" s="317">
        <v>2156.25</v>
      </c>
      <c r="I468" s="317">
        <v>2156.25</v>
      </c>
      <c r="J468" s="317">
        <v>2156.25</v>
      </c>
      <c r="K468" s="317">
        <v>2156.25</v>
      </c>
      <c r="L468" s="317">
        <v>2156.25</v>
      </c>
      <c r="M468" s="317">
        <v>2156.25</v>
      </c>
      <c r="N468" s="317">
        <v>2156.25</v>
      </c>
      <c r="O468" s="317">
        <v>2156.25</v>
      </c>
      <c r="P468" s="317">
        <v>2156.25</v>
      </c>
      <c r="Q468" s="317">
        <v>2156.25</v>
      </c>
      <c r="R468" s="317">
        <v>2156.25</v>
      </c>
      <c r="S468" s="314">
        <f t="shared" si="4"/>
        <v>25875</v>
      </c>
    </row>
    <row r="469" spans="1:19" ht="15.75" x14ac:dyDescent="0.2">
      <c r="A469" s="315" t="s">
        <v>110</v>
      </c>
      <c r="B469" s="315" t="s">
        <v>425</v>
      </c>
      <c r="C469" s="315">
        <v>31120</v>
      </c>
      <c r="D469" s="315">
        <v>8104</v>
      </c>
      <c r="E469" s="315">
        <v>1400320</v>
      </c>
      <c r="F469" s="316">
        <v>1413</v>
      </c>
      <c r="G469" s="317">
        <v>41635.74</v>
      </c>
      <c r="H469" s="317">
        <v>41635.74</v>
      </c>
      <c r="I469" s="317">
        <v>41635.74</v>
      </c>
      <c r="J469" s="317">
        <v>41635.74</v>
      </c>
      <c r="K469" s="317">
        <v>41635.74</v>
      </c>
      <c r="L469" s="317">
        <v>41635.74</v>
      </c>
      <c r="M469" s="317">
        <v>41635.74</v>
      </c>
      <c r="N469" s="317">
        <v>41635.74</v>
      </c>
      <c r="O469" s="317">
        <v>41635.74</v>
      </c>
      <c r="P469" s="317">
        <v>41635.74</v>
      </c>
      <c r="Q469" s="317">
        <v>41635.74</v>
      </c>
      <c r="R469" s="317">
        <v>41635.760000000002</v>
      </c>
      <c r="S469" s="314">
        <f t="shared" si="4"/>
        <v>499628.89999999997</v>
      </c>
    </row>
    <row r="470" spans="1:19" ht="15.75" x14ac:dyDescent="0.2">
      <c r="A470" s="315" t="s">
        <v>110</v>
      </c>
      <c r="B470" s="315" t="s">
        <v>425</v>
      </c>
      <c r="C470" s="315">
        <v>31120</v>
      </c>
      <c r="D470" s="315">
        <v>8104</v>
      </c>
      <c r="E470" s="315">
        <v>1400320</v>
      </c>
      <c r="F470" s="316">
        <v>1421</v>
      </c>
      <c r="G470" s="317">
        <v>20118.169999999998</v>
      </c>
      <c r="H470" s="317">
        <v>20118.169999999998</v>
      </c>
      <c r="I470" s="317">
        <v>20118.169999999998</v>
      </c>
      <c r="J470" s="317">
        <v>20118.169999999998</v>
      </c>
      <c r="K470" s="317">
        <v>20118.169999999998</v>
      </c>
      <c r="L470" s="317">
        <v>20118.169999999998</v>
      </c>
      <c r="M470" s="317">
        <v>20118.169999999998</v>
      </c>
      <c r="N470" s="317">
        <v>20118.169999999998</v>
      </c>
      <c r="O470" s="317">
        <v>20118.169999999998</v>
      </c>
      <c r="P470" s="317">
        <v>20118.169999999998</v>
      </c>
      <c r="Q470" s="317">
        <v>20118.169999999998</v>
      </c>
      <c r="R470" s="317">
        <v>20118.16</v>
      </c>
      <c r="S470" s="314">
        <f t="shared" si="4"/>
        <v>241418.02999999994</v>
      </c>
    </row>
    <row r="471" spans="1:19" ht="15.75" x14ac:dyDescent="0.2">
      <c r="A471" s="315" t="s">
        <v>110</v>
      </c>
      <c r="B471" s="315" t="s">
        <v>425</v>
      </c>
      <c r="C471" s="315">
        <v>31120</v>
      </c>
      <c r="D471" s="315">
        <v>8104</v>
      </c>
      <c r="E471" s="315">
        <v>1400320</v>
      </c>
      <c r="F471" s="316">
        <v>1431</v>
      </c>
      <c r="G471" s="317">
        <v>21219.200000000001</v>
      </c>
      <c r="H471" s="317">
        <v>21219.200000000001</v>
      </c>
      <c r="I471" s="317">
        <v>21219.200000000001</v>
      </c>
      <c r="J471" s="317">
        <v>21219.200000000001</v>
      </c>
      <c r="K471" s="317">
        <v>21219.200000000001</v>
      </c>
      <c r="L471" s="317">
        <v>21219.200000000001</v>
      </c>
      <c r="M471" s="317">
        <v>21219.200000000001</v>
      </c>
      <c r="N471" s="317">
        <v>21219.200000000001</v>
      </c>
      <c r="O471" s="317">
        <v>21219.200000000001</v>
      </c>
      <c r="P471" s="317">
        <v>21219.200000000001</v>
      </c>
      <c r="Q471" s="317">
        <v>21219.200000000001</v>
      </c>
      <c r="R471" s="317">
        <v>21219.17</v>
      </c>
      <c r="S471" s="314">
        <f t="shared" si="4"/>
        <v>254630.37000000005</v>
      </c>
    </row>
    <row r="472" spans="1:19" ht="15.75" x14ac:dyDescent="0.2">
      <c r="A472" s="315" t="s">
        <v>110</v>
      </c>
      <c r="B472" s="315" t="s">
        <v>425</v>
      </c>
      <c r="C472" s="315">
        <v>31120</v>
      </c>
      <c r="D472" s="315">
        <v>8104</v>
      </c>
      <c r="E472" s="315">
        <v>1400320</v>
      </c>
      <c r="F472" s="316">
        <v>1541</v>
      </c>
      <c r="G472" s="317">
        <v>0</v>
      </c>
      <c r="H472" s="317">
        <v>0</v>
      </c>
      <c r="I472" s="317">
        <v>62833.33</v>
      </c>
      <c r="J472" s="317">
        <v>0</v>
      </c>
      <c r="K472" s="317">
        <v>62833.33</v>
      </c>
      <c r="L472" s="317">
        <v>0</v>
      </c>
      <c r="M472" s="317">
        <v>0</v>
      </c>
      <c r="N472" s="317">
        <v>0</v>
      </c>
      <c r="O472" s="317">
        <v>62833.34</v>
      </c>
      <c r="P472" s="317">
        <v>0</v>
      </c>
      <c r="Q472" s="317">
        <v>0</v>
      </c>
      <c r="R472" s="317">
        <v>0</v>
      </c>
      <c r="S472" s="314">
        <f t="shared" si="4"/>
        <v>188500</v>
      </c>
    </row>
    <row r="473" spans="1:19" ht="15.75" x14ac:dyDescent="0.2">
      <c r="A473" s="315" t="s">
        <v>110</v>
      </c>
      <c r="B473" s="315" t="s">
        <v>425</v>
      </c>
      <c r="C473" s="315">
        <v>31120</v>
      </c>
      <c r="D473" s="315">
        <v>8104</v>
      </c>
      <c r="E473" s="315">
        <v>1400320</v>
      </c>
      <c r="F473" s="316">
        <v>2111</v>
      </c>
      <c r="G473" s="317">
        <v>11667</v>
      </c>
      <c r="H473" s="317">
        <v>15000</v>
      </c>
      <c r="I473" s="317">
        <v>11667</v>
      </c>
      <c r="J473" s="317">
        <v>2200</v>
      </c>
      <c r="K473" s="317">
        <v>3500</v>
      </c>
      <c r="L473" s="317">
        <v>4500</v>
      </c>
      <c r="M473" s="317">
        <v>2000</v>
      </c>
      <c r="N473" s="317">
        <v>4500</v>
      </c>
      <c r="O473" s="317">
        <v>2500</v>
      </c>
      <c r="P473" s="317">
        <v>4800</v>
      </c>
      <c r="Q473" s="317">
        <v>2850</v>
      </c>
      <c r="R473" s="317">
        <v>4816</v>
      </c>
      <c r="S473" s="314">
        <f t="shared" si="4"/>
        <v>70000</v>
      </c>
    </row>
    <row r="474" spans="1:19" ht="15.75" x14ac:dyDescent="0.2">
      <c r="A474" s="315" t="s">
        <v>110</v>
      </c>
      <c r="B474" s="315" t="s">
        <v>425</v>
      </c>
      <c r="C474" s="315">
        <v>31120</v>
      </c>
      <c r="D474" s="315">
        <v>8104</v>
      </c>
      <c r="E474" s="315">
        <v>1400320</v>
      </c>
      <c r="F474" s="316">
        <v>2141</v>
      </c>
      <c r="G474" s="317">
        <v>8000</v>
      </c>
      <c r="H474" s="317">
        <v>1500</v>
      </c>
      <c r="I474" s="317">
        <v>3100</v>
      </c>
      <c r="J474" s="317"/>
      <c r="K474" s="317">
        <v>9500</v>
      </c>
      <c r="L474" s="317">
        <v>1500</v>
      </c>
      <c r="M474" s="317"/>
      <c r="N474" s="317">
        <v>9500</v>
      </c>
      <c r="O474" s="317">
        <v>3800</v>
      </c>
      <c r="P474" s="317">
        <v>2600</v>
      </c>
      <c r="Q474" s="317">
        <v>0</v>
      </c>
      <c r="R474" s="317">
        <v>9500</v>
      </c>
      <c r="S474" s="314">
        <f t="shared" si="4"/>
        <v>49000</v>
      </c>
    </row>
    <row r="475" spans="1:19" ht="15.75" x14ac:dyDescent="0.2">
      <c r="A475" s="315" t="s">
        <v>110</v>
      </c>
      <c r="B475" s="315" t="s">
        <v>425</v>
      </c>
      <c r="C475" s="315">
        <v>31120</v>
      </c>
      <c r="D475" s="315">
        <v>8104</v>
      </c>
      <c r="E475" s="315">
        <v>1400320</v>
      </c>
      <c r="F475" s="316">
        <v>2382</v>
      </c>
      <c r="G475" s="317">
        <v>66666.67</v>
      </c>
      <c r="H475" s="317">
        <v>66666.67</v>
      </c>
      <c r="I475" s="317">
        <v>66666.67</v>
      </c>
      <c r="J475" s="317">
        <v>66666.67</v>
      </c>
      <c r="K475" s="317">
        <v>66666.67</v>
      </c>
      <c r="L475" s="317">
        <v>66666.67</v>
      </c>
      <c r="M475" s="317">
        <v>66666.67</v>
      </c>
      <c r="N475" s="317">
        <v>66666.67</v>
      </c>
      <c r="O475" s="317">
        <v>66666.67</v>
      </c>
      <c r="P475" s="317">
        <v>66666.67</v>
      </c>
      <c r="Q475" s="317">
        <v>66666.67</v>
      </c>
      <c r="R475" s="317">
        <v>66666.63</v>
      </c>
      <c r="S475" s="314">
        <f t="shared" si="4"/>
        <v>800000.00000000012</v>
      </c>
    </row>
    <row r="476" spans="1:19" ht="15.75" x14ac:dyDescent="0.2">
      <c r="A476" s="315" t="s">
        <v>110</v>
      </c>
      <c r="B476" s="315" t="s">
        <v>425</v>
      </c>
      <c r="C476" s="315">
        <v>31120</v>
      </c>
      <c r="D476" s="315">
        <v>8104</v>
      </c>
      <c r="E476" s="315">
        <v>1400320</v>
      </c>
      <c r="F476" s="316">
        <v>2491</v>
      </c>
      <c r="G476" s="317">
        <v>0</v>
      </c>
      <c r="H476" s="317">
        <v>3500</v>
      </c>
      <c r="I476" s="317">
        <v>0</v>
      </c>
      <c r="J476" s="317">
        <v>0</v>
      </c>
      <c r="K476" s="317">
        <v>0</v>
      </c>
      <c r="L476" s="317">
        <v>3500</v>
      </c>
      <c r="M476" s="317">
        <v>0</v>
      </c>
      <c r="N476" s="317">
        <v>0</v>
      </c>
      <c r="O476" s="317">
        <v>1500</v>
      </c>
      <c r="P476" s="317">
        <v>0</v>
      </c>
      <c r="Q476" s="317">
        <v>1500</v>
      </c>
      <c r="R476" s="317">
        <v>0</v>
      </c>
      <c r="S476" s="314">
        <f t="shared" si="4"/>
        <v>10000</v>
      </c>
    </row>
    <row r="477" spans="1:19" ht="15.75" x14ac:dyDescent="0.2">
      <c r="A477" s="315" t="s">
        <v>110</v>
      </c>
      <c r="B477" s="315" t="s">
        <v>425</v>
      </c>
      <c r="C477" s="315">
        <v>31120</v>
      </c>
      <c r="D477" s="315">
        <v>8104</v>
      </c>
      <c r="E477" s="315">
        <v>1400320</v>
      </c>
      <c r="F477" s="316">
        <v>2612</v>
      </c>
      <c r="G477" s="317">
        <v>2500</v>
      </c>
      <c r="H477" s="317">
        <v>2500</v>
      </c>
      <c r="I477" s="317">
        <v>2500</v>
      </c>
      <c r="J477" s="317">
        <v>2500</v>
      </c>
      <c r="K477" s="317">
        <v>2500</v>
      </c>
      <c r="L477" s="317">
        <v>2500</v>
      </c>
      <c r="M477" s="317">
        <v>2500</v>
      </c>
      <c r="N477" s="317">
        <v>2500</v>
      </c>
      <c r="O477" s="317">
        <v>2500</v>
      </c>
      <c r="P477" s="317">
        <v>2500</v>
      </c>
      <c r="Q477" s="317">
        <v>2500</v>
      </c>
      <c r="R477" s="317">
        <v>2500</v>
      </c>
      <c r="S477" s="314">
        <f t="shared" si="4"/>
        <v>30000</v>
      </c>
    </row>
    <row r="478" spans="1:19" ht="15.75" x14ac:dyDescent="0.2">
      <c r="A478" s="315" t="s">
        <v>110</v>
      </c>
      <c r="B478" s="315" t="s">
        <v>425</v>
      </c>
      <c r="C478" s="315">
        <v>31120</v>
      </c>
      <c r="D478" s="315">
        <v>8104</v>
      </c>
      <c r="E478" s="315">
        <v>1400320</v>
      </c>
      <c r="F478" s="316">
        <v>2722</v>
      </c>
      <c r="G478" s="317">
        <v>30000</v>
      </c>
      <c r="H478" s="317">
        <v>0</v>
      </c>
      <c r="I478" s="317">
        <v>0</v>
      </c>
      <c r="J478" s="317">
        <v>0</v>
      </c>
      <c r="K478" s="317">
        <v>0</v>
      </c>
      <c r="L478" s="317">
        <v>5000</v>
      </c>
      <c r="M478" s="317">
        <v>5000</v>
      </c>
      <c r="N478" s="317">
        <v>0</v>
      </c>
      <c r="O478" s="317">
        <v>0</v>
      </c>
      <c r="P478" s="317">
        <v>5000</v>
      </c>
      <c r="Q478" s="317">
        <v>0</v>
      </c>
      <c r="R478" s="317">
        <v>5000</v>
      </c>
      <c r="S478" s="314">
        <f t="shared" si="4"/>
        <v>50000</v>
      </c>
    </row>
    <row r="479" spans="1:19" ht="15.75" x14ac:dyDescent="0.2">
      <c r="A479" s="315" t="s">
        <v>110</v>
      </c>
      <c r="B479" s="315" t="s">
        <v>425</v>
      </c>
      <c r="C479" s="315">
        <v>31120</v>
      </c>
      <c r="D479" s="315">
        <v>8104</v>
      </c>
      <c r="E479" s="315">
        <v>1400320</v>
      </c>
      <c r="F479" s="316">
        <v>2911</v>
      </c>
      <c r="G479" s="317">
        <v>3000</v>
      </c>
      <c r="H479" s="317">
        <v>0</v>
      </c>
      <c r="I479" s="317">
        <v>1500</v>
      </c>
      <c r="J479" s="317">
        <v>0</v>
      </c>
      <c r="K479" s="317">
        <v>1000</v>
      </c>
      <c r="L479" s="317">
        <v>0</v>
      </c>
      <c r="M479" s="317">
        <v>1600</v>
      </c>
      <c r="N479" s="317">
        <v>0</v>
      </c>
      <c r="O479" s="317">
        <v>1200</v>
      </c>
      <c r="P479" s="317">
        <v>1000</v>
      </c>
      <c r="Q479" s="317">
        <v>0</v>
      </c>
      <c r="R479" s="317">
        <v>700</v>
      </c>
      <c r="S479" s="314">
        <f t="shared" si="4"/>
        <v>10000</v>
      </c>
    </row>
    <row r="480" spans="1:19" ht="15.75" x14ac:dyDescent="0.2">
      <c r="A480" s="315" t="s">
        <v>110</v>
      </c>
      <c r="B480" s="315" t="s">
        <v>425</v>
      </c>
      <c r="C480" s="315">
        <v>31120</v>
      </c>
      <c r="D480" s="315">
        <v>8104</v>
      </c>
      <c r="E480" s="315">
        <v>1400320</v>
      </c>
      <c r="F480" s="316">
        <v>2941</v>
      </c>
      <c r="G480" s="317">
        <v>5000</v>
      </c>
      <c r="H480" s="317">
        <v>0</v>
      </c>
      <c r="I480" s="317">
        <v>0</v>
      </c>
      <c r="J480" s="317">
        <v>6000</v>
      </c>
      <c r="K480" s="317">
        <v>0</v>
      </c>
      <c r="L480" s="317">
        <v>0</v>
      </c>
      <c r="M480" s="317">
        <v>0</v>
      </c>
      <c r="N480" s="317">
        <v>4000</v>
      </c>
      <c r="O480" s="317">
        <v>0</v>
      </c>
      <c r="P480" s="317">
        <v>0</v>
      </c>
      <c r="Q480" s="317">
        <v>5000</v>
      </c>
      <c r="R480" s="317">
        <v>0</v>
      </c>
      <c r="S480" s="314">
        <f t="shared" si="4"/>
        <v>20000</v>
      </c>
    </row>
    <row r="481" spans="1:19" ht="15.75" x14ac:dyDescent="0.2">
      <c r="A481" s="315" t="s">
        <v>110</v>
      </c>
      <c r="B481" s="315" t="s">
        <v>425</v>
      </c>
      <c r="C481" s="315">
        <v>31120</v>
      </c>
      <c r="D481" s="315">
        <v>8104</v>
      </c>
      <c r="E481" s="315">
        <v>1400320</v>
      </c>
      <c r="F481" s="316">
        <v>3151</v>
      </c>
      <c r="G481" s="317">
        <v>1500</v>
      </c>
      <c r="H481" s="317">
        <v>1750</v>
      </c>
      <c r="I481" s="317">
        <v>1700</v>
      </c>
      <c r="J481" s="317">
        <v>1500</v>
      </c>
      <c r="K481" s="317">
        <v>1650</v>
      </c>
      <c r="L481" s="317">
        <v>1750</v>
      </c>
      <c r="M481" s="317">
        <v>1900</v>
      </c>
      <c r="N481" s="317">
        <v>1500</v>
      </c>
      <c r="O481" s="317">
        <v>1350</v>
      </c>
      <c r="P481" s="317">
        <v>1750</v>
      </c>
      <c r="Q481" s="317">
        <v>1750</v>
      </c>
      <c r="R481" s="317">
        <v>1900</v>
      </c>
      <c r="S481" s="314">
        <f t="shared" si="4"/>
        <v>20000</v>
      </c>
    </row>
    <row r="482" spans="1:19" ht="15.75" x14ac:dyDescent="0.2">
      <c r="A482" s="315" t="s">
        <v>110</v>
      </c>
      <c r="B482" s="315" t="s">
        <v>425</v>
      </c>
      <c r="C482" s="315">
        <v>31120</v>
      </c>
      <c r="D482" s="315">
        <v>8104</v>
      </c>
      <c r="E482" s="315">
        <v>1400320</v>
      </c>
      <c r="F482" s="316">
        <v>3331</v>
      </c>
      <c r="G482" s="317">
        <v>25000</v>
      </c>
      <c r="H482" s="317">
        <v>25000</v>
      </c>
      <c r="I482" s="317">
        <v>25000</v>
      </c>
      <c r="J482" s="317">
        <v>25000</v>
      </c>
      <c r="K482" s="317">
        <v>25000</v>
      </c>
      <c r="L482" s="317">
        <v>25000</v>
      </c>
      <c r="M482" s="317">
        <v>25000</v>
      </c>
      <c r="N482" s="317">
        <v>25000</v>
      </c>
      <c r="O482" s="317">
        <v>25000</v>
      </c>
      <c r="P482" s="317">
        <v>25000</v>
      </c>
      <c r="Q482" s="317">
        <v>25000</v>
      </c>
      <c r="R482" s="317">
        <v>25000</v>
      </c>
      <c r="S482" s="314">
        <f t="shared" si="4"/>
        <v>300000</v>
      </c>
    </row>
    <row r="483" spans="1:19" ht="15.75" x14ac:dyDescent="0.2">
      <c r="A483" s="315" t="s">
        <v>110</v>
      </c>
      <c r="B483" s="315" t="s">
        <v>425</v>
      </c>
      <c r="C483" s="315">
        <v>31120</v>
      </c>
      <c r="D483" s="315">
        <v>8104</v>
      </c>
      <c r="E483" s="315">
        <v>1400320</v>
      </c>
      <c r="F483" s="316">
        <v>3341</v>
      </c>
      <c r="G483" s="317">
        <v>0</v>
      </c>
      <c r="H483" s="317">
        <v>10000</v>
      </c>
      <c r="I483" s="317">
        <v>0</v>
      </c>
      <c r="J483" s="317">
        <v>0</v>
      </c>
      <c r="K483" s="317">
        <v>10000</v>
      </c>
      <c r="L483" s="317">
        <v>0</v>
      </c>
      <c r="M483" s="317">
        <v>0</v>
      </c>
      <c r="N483" s="317">
        <v>6000</v>
      </c>
      <c r="O483" s="317">
        <v>0</v>
      </c>
      <c r="P483" s="317">
        <v>0</v>
      </c>
      <c r="Q483" s="317">
        <v>0</v>
      </c>
      <c r="R483" s="317">
        <v>0</v>
      </c>
      <c r="S483" s="314">
        <f t="shared" si="4"/>
        <v>26000</v>
      </c>
    </row>
    <row r="484" spans="1:19" ht="15.75" x14ac:dyDescent="0.2">
      <c r="A484" s="315" t="s">
        <v>110</v>
      </c>
      <c r="B484" s="315" t="s">
        <v>425</v>
      </c>
      <c r="C484" s="315">
        <v>31120</v>
      </c>
      <c r="D484" s="315">
        <v>8104</v>
      </c>
      <c r="E484" s="315">
        <v>1400320</v>
      </c>
      <c r="F484" s="316">
        <v>3531</v>
      </c>
      <c r="G484" s="317">
        <v>0</v>
      </c>
      <c r="H484" s="317">
        <v>10000</v>
      </c>
      <c r="I484" s="317">
        <v>0</v>
      </c>
      <c r="J484" s="317">
        <v>5000</v>
      </c>
      <c r="K484" s="317">
        <v>0</v>
      </c>
      <c r="L484" s="317">
        <v>3000</v>
      </c>
      <c r="M484" s="317">
        <v>0</v>
      </c>
      <c r="N484" s="317">
        <v>5000</v>
      </c>
      <c r="O484" s="317">
        <v>0</v>
      </c>
      <c r="P484" s="317">
        <v>3000</v>
      </c>
      <c r="Q484" s="317">
        <v>0</v>
      </c>
      <c r="R484" s="317">
        <v>4000</v>
      </c>
      <c r="S484" s="314">
        <f t="shared" si="4"/>
        <v>30000</v>
      </c>
    </row>
    <row r="485" spans="1:19" ht="15.75" x14ac:dyDescent="0.2">
      <c r="A485" s="315" t="s">
        <v>110</v>
      </c>
      <c r="B485" s="315" t="s">
        <v>425</v>
      </c>
      <c r="C485" s="315">
        <v>31120</v>
      </c>
      <c r="D485" s="315">
        <v>8104</v>
      </c>
      <c r="E485" s="315">
        <v>1400320</v>
      </c>
      <c r="F485" s="316">
        <v>3551</v>
      </c>
      <c r="G485" s="317">
        <v>2500</v>
      </c>
      <c r="H485" s="317">
        <v>2800</v>
      </c>
      <c r="I485" s="317">
        <v>2100</v>
      </c>
      <c r="J485" s="317">
        <v>3800</v>
      </c>
      <c r="K485" s="317">
        <v>1950</v>
      </c>
      <c r="L485" s="317">
        <v>2950</v>
      </c>
      <c r="M485" s="317">
        <v>3750</v>
      </c>
      <c r="N485" s="317">
        <v>2650</v>
      </c>
      <c r="O485" s="317">
        <v>2550</v>
      </c>
      <c r="P485" s="317">
        <v>4500</v>
      </c>
      <c r="Q485" s="317">
        <v>2950</v>
      </c>
      <c r="R485" s="317">
        <v>2500</v>
      </c>
      <c r="S485" s="314">
        <f t="shared" si="4"/>
        <v>35000</v>
      </c>
    </row>
    <row r="486" spans="1:19" ht="15.75" x14ac:dyDescent="0.2">
      <c r="A486" s="315" t="s">
        <v>110</v>
      </c>
      <c r="B486" s="315" t="s">
        <v>425</v>
      </c>
      <c r="C486" s="315">
        <v>31120</v>
      </c>
      <c r="D486" s="315">
        <v>8104</v>
      </c>
      <c r="E486" s="315">
        <v>1400320</v>
      </c>
      <c r="F486" s="318">
        <v>3981</v>
      </c>
      <c r="G486" s="317">
        <v>8563.09</v>
      </c>
      <c r="H486" s="317">
        <v>8563.09</v>
      </c>
      <c r="I486" s="317">
        <v>8563.09</v>
      </c>
      <c r="J486" s="317">
        <v>8563.09</v>
      </c>
      <c r="K486" s="317">
        <v>8563.09</v>
      </c>
      <c r="L486" s="317">
        <v>8563.09</v>
      </c>
      <c r="M486" s="317">
        <v>8563.09</v>
      </c>
      <c r="N486" s="317">
        <v>8563.09</v>
      </c>
      <c r="O486" s="317">
        <v>8563.09</v>
      </c>
      <c r="P486" s="317">
        <v>8563.09</v>
      </c>
      <c r="Q486" s="317">
        <v>8563.09</v>
      </c>
      <c r="R486" s="317">
        <v>8563.0400000000009</v>
      </c>
      <c r="S486" s="314">
        <f t="shared" si="4"/>
        <v>102757.02999999997</v>
      </c>
    </row>
    <row r="487" spans="1:19" ht="15.75" x14ac:dyDescent="0.2">
      <c r="A487" s="315" t="s">
        <v>110</v>
      </c>
      <c r="B487" s="315" t="s">
        <v>425</v>
      </c>
      <c r="C487" s="315">
        <v>31120</v>
      </c>
      <c r="D487" s="315">
        <v>8104</v>
      </c>
      <c r="E487" s="315">
        <v>1400320</v>
      </c>
      <c r="F487" s="316">
        <v>4421</v>
      </c>
      <c r="G487" s="317">
        <v>10800</v>
      </c>
      <c r="H487" s="317">
        <v>0</v>
      </c>
      <c r="I487" s="317">
        <v>10800</v>
      </c>
      <c r="J487" s="317">
        <v>0</v>
      </c>
      <c r="K487" s="317">
        <v>10800</v>
      </c>
      <c r="L487" s="317">
        <v>0</v>
      </c>
      <c r="M487" s="317">
        <v>10800</v>
      </c>
      <c r="N487" s="317">
        <v>0</v>
      </c>
      <c r="O487" s="317">
        <v>10800</v>
      </c>
      <c r="P487" s="317">
        <v>0</v>
      </c>
      <c r="Q487" s="317">
        <v>10800</v>
      </c>
      <c r="R487" s="317">
        <v>0</v>
      </c>
      <c r="S487" s="314">
        <f t="shared" si="4"/>
        <v>64800</v>
      </c>
    </row>
    <row r="488" spans="1:19" ht="15.75" x14ac:dyDescent="0.2">
      <c r="A488" s="315" t="s">
        <v>110</v>
      </c>
      <c r="B488" s="315" t="s">
        <v>425</v>
      </c>
      <c r="C488" s="315">
        <v>31120</v>
      </c>
      <c r="D488" s="315">
        <v>8104</v>
      </c>
      <c r="E488" s="315">
        <v>1400320</v>
      </c>
      <c r="F488" s="316">
        <v>5111</v>
      </c>
      <c r="G488" s="317">
        <v>5000</v>
      </c>
      <c r="H488" s="317">
        <v>0</v>
      </c>
      <c r="I488" s="317"/>
      <c r="J488" s="317">
        <v>0</v>
      </c>
      <c r="K488" s="317">
        <v>5000</v>
      </c>
      <c r="L488" s="317">
        <v>0</v>
      </c>
      <c r="M488" s="317">
        <v>0</v>
      </c>
      <c r="N488" s="317">
        <v>0</v>
      </c>
      <c r="O488" s="317">
        <v>0</v>
      </c>
      <c r="P488" s="317">
        <v>0</v>
      </c>
      <c r="Q488" s="317">
        <v>0</v>
      </c>
      <c r="R488" s="317">
        <v>0</v>
      </c>
      <c r="S488" s="314">
        <f t="shared" si="4"/>
        <v>10000</v>
      </c>
    </row>
    <row r="489" spans="1:19" ht="12.75" customHeight="1" x14ac:dyDescent="0.2">
      <c r="A489" s="315" t="s">
        <v>110</v>
      </c>
      <c r="B489" s="315" t="s">
        <v>425</v>
      </c>
      <c r="C489" s="315">
        <v>31120</v>
      </c>
      <c r="D489" s="315">
        <v>8104</v>
      </c>
      <c r="E489" s="315">
        <v>1400320</v>
      </c>
      <c r="F489" s="316">
        <v>5151</v>
      </c>
      <c r="G489" s="317">
        <v>25000</v>
      </c>
      <c r="H489" s="317">
        <v>0</v>
      </c>
      <c r="I489" s="317">
        <v>25000</v>
      </c>
      <c r="J489" s="317">
        <v>0</v>
      </c>
      <c r="K489" s="317">
        <v>0</v>
      </c>
      <c r="L489" s="317">
        <v>0</v>
      </c>
      <c r="M489" s="317">
        <v>0</v>
      </c>
      <c r="N489" s="317">
        <v>0</v>
      </c>
      <c r="O489" s="317">
        <v>0</v>
      </c>
      <c r="P489" s="317">
        <v>0</v>
      </c>
      <c r="Q489" s="317">
        <v>0</v>
      </c>
      <c r="R489" s="317">
        <v>0</v>
      </c>
      <c r="S489" s="314">
        <f t="shared" si="4"/>
        <v>50000</v>
      </c>
    </row>
    <row r="490" spans="1:19" ht="12.75" customHeight="1" x14ac:dyDescent="0.2">
      <c r="A490" s="315" t="s">
        <v>110</v>
      </c>
      <c r="B490" s="315" t="s">
        <v>425</v>
      </c>
      <c r="C490" s="315">
        <v>31120</v>
      </c>
      <c r="D490" s="315">
        <v>8104</v>
      </c>
      <c r="E490" s="315">
        <v>1400320</v>
      </c>
      <c r="F490" s="319">
        <v>5491</v>
      </c>
      <c r="G490" s="317">
        <v>25000</v>
      </c>
      <c r="H490" s="317">
        <v>25000</v>
      </c>
      <c r="I490" s="317">
        <v>0</v>
      </c>
      <c r="J490" s="317">
        <v>0</v>
      </c>
      <c r="K490" s="317">
        <v>0</v>
      </c>
      <c r="L490" s="317">
        <v>0</v>
      </c>
      <c r="M490" s="317">
        <v>0</v>
      </c>
      <c r="N490" s="317">
        <v>0</v>
      </c>
      <c r="O490" s="317">
        <v>0</v>
      </c>
      <c r="P490" s="317">
        <v>0</v>
      </c>
      <c r="Q490" s="317">
        <v>0</v>
      </c>
      <c r="R490" s="317">
        <v>0</v>
      </c>
      <c r="S490" s="314">
        <f t="shared" si="4"/>
        <v>50000</v>
      </c>
    </row>
    <row r="491" spans="1:19" ht="15.75" x14ac:dyDescent="0.2">
      <c r="A491" s="315" t="s">
        <v>110</v>
      </c>
      <c r="B491" s="315" t="s">
        <v>425</v>
      </c>
      <c r="C491" s="315">
        <v>31120</v>
      </c>
      <c r="D491" s="315">
        <v>8104</v>
      </c>
      <c r="E491" s="315">
        <v>1400320</v>
      </c>
      <c r="F491" s="319">
        <v>5641</v>
      </c>
      <c r="G491" s="317">
        <v>10000</v>
      </c>
      <c r="H491" s="317">
        <v>0</v>
      </c>
      <c r="I491" s="317">
        <v>0</v>
      </c>
      <c r="J491" s="317">
        <v>0</v>
      </c>
      <c r="K491" s="317">
        <v>0</v>
      </c>
      <c r="L491" s="317">
        <v>0</v>
      </c>
      <c r="M491" s="317">
        <v>0</v>
      </c>
      <c r="N491" s="317">
        <v>0</v>
      </c>
      <c r="O491" s="317">
        <v>0</v>
      </c>
      <c r="P491" s="317">
        <v>0</v>
      </c>
      <c r="Q491" s="317">
        <v>0</v>
      </c>
      <c r="R491" s="317">
        <v>0</v>
      </c>
      <c r="S491" s="314">
        <f t="shared" si="4"/>
        <v>10000</v>
      </c>
    </row>
    <row r="492" spans="1:19" ht="15.75" x14ac:dyDescent="0.2">
      <c r="A492" s="315" t="s">
        <v>112</v>
      </c>
      <c r="B492" s="315" t="s">
        <v>425</v>
      </c>
      <c r="C492" s="315">
        <v>31120</v>
      </c>
      <c r="D492" s="315">
        <v>8104</v>
      </c>
      <c r="E492" s="315">
        <v>1400320</v>
      </c>
      <c r="F492" s="319">
        <v>8531</v>
      </c>
      <c r="G492" s="317">
        <v>0</v>
      </c>
      <c r="H492" s="317">
        <v>0</v>
      </c>
      <c r="I492" s="317">
        <v>636064.29</v>
      </c>
      <c r="J492" s="317">
        <v>0</v>
      </c>
      <c r="K492" s="317">
        <v>0</v>
      </c>
      <c r="L492" s="317">
        <v>0</v>
      </c>
      <c r="M492" s="317">
        <v>0</v>
      </c>
      <c r="N492" s="317">
        <v>0</v>
      </c>
      <c r="O492" s="317">
        <v>0</v>
      </c>
      <c r="P492" s="317">
        <v>0</v>
      </c>
      <c r="Q492" s="317">
        <v>0</v>
      </c>
      <c r="R492" s="317">
        <v>0</v>
      </c>
      <c r="S492" s="314">
        <f t="shared" si="4"/>
        <v>636064.29</v>
      </c>
    </row>
    <row r="493" spans="1:19" ht="15.75" x14ac:dyDescent="0.2">
      <c r="A493" s="320" t="s">
        <v>361</v>
      </c>
      <c r="B493" s="320"/>
      <c r="C493" s="320"/>
      <c r="D493" s="320"/>
      <c r="E493" s="320"/>
      <c r="F493" s="320"/>
      <c r="G493" s="133">
        <f>SUM(G465:G492)</f>
        <v>630373.81999999995</v>
      </c>
      <c r="H493" s="133">
        <f>SUM(H465:H492)</f>
        <v>562456.81999999995</v>
      </c>
      <c r="I493" s="133">
        <f>SUM(I465:I492)</f>
        <v>1247671.44</v>
      </c>
      <c r="J493" s="133">
        <f t="shared" ref="J493:R493" si="5">SUM(J465:J492)</f>
        <v>511406.82</v>
      </c>
      <c r="K493" s="133">
        <f t="shared" si="5"/>
        <v>599140.15</v>
      </c>
      <c r="L493" s="133">
        <f t="shared" si="5"/>
        <v>654610.9</v>
      </c>
      <c r="M493" s="133">
        <f t="shared" si="5"/>
        <v>517956.82</v>
      </c>
      <c r="N493" s="133">
        <f t="shared" si="5"/>
        <v>526056.81999999995</v>
      </c>
      <c r="O493" s="133">
        <f t="shared" si="5"/>
        <v>579440.16</v>
      </c>
      <c r="P493" s="133">
        <f t="shared" si="5"/>
        <v>515556.82</v>
      </c>
      <c r="Q493" s="133">
        <f t="shared" si="5"/>
        <v>517756.82</v>
      </c>
      <c r="R493" s="133">
        <f t="shared" si="5"/>
        <v>1174991.1800000002</v>
      </c>
      <c r="S493" s="314">
        <f t="shared" si="4"/>
        <v>8037418.5700000022</v>
      </c>
    </row>
    <row r="494" spans="1:19" ht="49.5" customHeight="1" x14ac:dyDescent="0.2">
      <c r="A494" s="321" t="s">
        <v>362</v>
      </c>
      <c r="B494" s="321"/>
      <c r="C494" s="321"/>
      <c r="D494" s="321"/>
      <c r="E494" s="321"/>
      <c r="F494" s="321"/>
      <c r="G494" s="321"/>
      <c r="H494" s="321"/>
      <c r="I494" s="321"/>
      <c r="J494" s="321"/>
      <c r="K494" s="321"/>
      <c r="L494" s="321"/>
      <c r="M494" s="321"/>
      <c r="N494" s="321"/>
      <c r="O494" s="321"/>
      <c r="P494" s="321"/>
      <c r="Q494" s="321"/>
      <c r="R494" s="321"/>
      <c r="S494" s="321"/>
    </row>
    <row r="495" spans="1:19" ht="19.5" customHeight="1" x14ac:dyDescent="0.2">
      <c r="A495" s="322"/>
      <c r="B495" s="322"/>
      <c r="C495" s="322"/>
      <c r="D495" s="322"/>
      <c r="E495" s="322"/>
      <c r="F495" s="322"/>
      <c r="G495" s="322"/>
      <c r="H495" s="322"/>
      <c r="I495" s="322"/>
      <c r="J495" s="322"/>
      <c r="K495" s="322"/>
      <c r="L495" s="322"/>
      <c r="M495" s="322"/>
      <c r="N495" s="322"/>
      <c r="O495" s="322"/>
      <c r="P495" s="322"/>
      <c r="Q495" s="322"/>
      <c r="R495" s="322"/>
      <c r="S495" s="322"/>
    </row>
    <row r="496" spans="1:19" ht="16.5" customHeight="1" x14ac:dyDescent="0.2">
      <c r="B496" s="144" t="s">
        <v>363</v>
      </c>
      <c r="C496" s="144"/>
      <c r="D496" s="144"/>
      <c r="E496" s="145"/>
      <c r="F496" s="146"/>
      <c r="K496" s="144" t="s">
        <v>364</v>
      </c>
      <c r="L496" s="144"/>
      <c r="M496" s="144"/>
    </row>
    <row r="497" spans="1:19" ht="16.5" customHeight="1" x14ac:dyDescent="0.2">
      <c r="B497" s="145"/>
      <c r="C497" s="145"/>
      <c r="D497" s="145"/>
      <c r="E497" s="145"/>
      <c r="F497" s="146"/>
      <c r="K497" s="145"/>
      <c r="L497" s="145"/>
      <c r="M497" s="145"/>
    </row>
    <row r="498" spans="1:19" ht="16.5" customHeight="1" x14ac:dyDescent="0.2">
      <c r="B498" s="145"/>
      <c r="C498" s="145"/>
      <c r="D498" s="145"/>
      <c r="E498" s="145"/>
      <c r="F498" s="146"/>
      <c r="K498" s="145"/>
      <c r="L498" s="145"/>
      <c r="M498" s="145"/>
    </row>
    <row r="499" spans="1:19" ht="16.5" customHeight="1" x14ac:dyDescent="0.2">
      <c r="B499" s="144" t="s">
        <v>461</v>
      </c>
      <c r="C499" s="144"/>
      <c r="D499" s="144"/>
      <c r="E499" s="145"/>
      <c r="F499" s="146"/>
      <c r="K499" s="144" t="s">
        <v>461</v>
      </c>
      <c r="L499" s="144"/>
      <c r="M499" s="144"/>
    </row>
    <row r="500" spans="1:19" x14ac:dyDescent="0.2">
      <c r="B500" s="147" t="s">
        <v>366</v>
      </c>
      <c r="C500" s="147"/>
      <c r="D500" s="147"/>
      <c r="E500" s="145"/>
      <c r="F500" s="146"/>
      <c r="K500" s="147" t="s">
        <v>462</v>
      </c>
      <c r="L500" s="147"/>
      <c r="M500" s="147"/>
    </row>
    <row r="501" spans="1:19" ht="16.5" customHeight="1" x14ac:dyDescent="0.2">
      <c r="B501" s="148" t="s">
        <v>368</v>
      </c>
      <c r="C501" s="148"/>
      <c r="D501" s="148"/>
      <c r="E501" s="145"/>
      <c r="F501" s="146"/>
      <c r="K501" s="148" t="s">
        <v>463</v>
      </c>
      <c r="L501" s="148"/>
      <c r="M501" s="148"/>
    </row>
    <row r="502" spans="1:19" ht="16.5" customHeight="1" x14ac:dyDescent="0.2">
      <c r="B502" s="212"/>
      <c r="C502" s="212"/>
      <c r="D502" s="212"/>
      <c r="E502" s="145"/>
      <c r="F502" s="146"/>
      <c r="K502" s="212"/>
      <c r="L502" s="212"/>
      <c r="M502" s="212"/>
    </row>
    <row r="503" spans="1:19" ht="16.5" customHeight="1" x14ac:dyDescent="0.2">
      <c r="B503" s="212"/>
      <c r="C503" s="212"/>
      <c r="D503" s="212"/>
      <c r="E503" s="145"/>
      <c r="F503" s="146"/>
      <c r="K503" s="212"/>
      <c r="L503" s="212"/>
      <c r="M503" s="212"/>
    </row>
    <row r="504" spans="1:19" ht="16.5" customHeight="1" x14ac:dyDescent="0.2">
      <c r="B504" s="212"/>
      <c r="C504" s="212"/>
      <c r="D504" s="212"/>
      <c r="E504" s="145"/>
      <c r="F504" s="146"/>
      <c r="K504" s="212"/>
      <c r="L504" s="212"/>
      <c r="M504" s="212"/>
    </row>
    <row r="505" spans="1:19" ht="16.5" customHeight="1" thickBot="1" x14ac:dyDescent="0.25">
      <c r="B505" s="212"/>
      <c r="C505" s="212"/>
      <c r="D505" s="212"/>
      <c r="E505" s="145"/>
      <c r="F505" s="146"/>
      <c r="K505" s="212"/>
      <c r="L505" s="212"/>
      <c r="M505" s="212"/>
    </row>
    <row r="506" spans="1:19" ht="43.5" customHeight="1" thickBot="1" x14ac:dyDescent="0.35">
      <c r="A506" s="28" t="s">
        <v>270</v>
      </c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2"/>
      <c r="O506" s="22"/>
      <c r="P506" s="22"/>
      <c r="Q506" s="22"/>
      <c r="R506" s="22"/>
      <c r="S506" s="22"/>
    </row>
    <row r="507" spans="1:19" ht="16.5" customHeight="1" thickBot="1" x14ac:dyDescent="0.35">
      <c r="A507" s="149" t="s">
        <v>464</v>
      </c>
      <c r="B507" s="150"/>
      <c r="C507" s="150"/>
      <c r="D507" s="150"/>
      <c r="E507" s="150"/>
      <c r="F507" s="150"/>
      <c r="G507" s="150"/>
      <c r="H507" s="150"/>
      <c r="I507" s="150"/>
      <c r="J507" s="150"/>
      <c r="K507" s="150"/>
      <c r="L507" s="150"/>
      <c r="M507" s="151"/>
      <c r="N507" s="22"/>
      <c r="O507" s="22"/>
      <c r="P507" s="22"/>
      <c r="Q507" s="22"/>
      <c r="R507" s="22"/>
      <c r="S507" s="22"/>
    </row>
    <row r="508" spans="1:19" ht="16.5" customHeight="1" thickBot="1" x14ac:dyDescent="0.25">
      <c r="A508" s="30" t="s">
        <v>272</v>
      </c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1"/>
      <c r="O508" s="32"/>
      <c r="P508" s="32"/>
      <c r="Q508" s="32"/>
      <c r="R508" s="32"/>
      <c r="S508" s="32"/>
    </row>
    <row r="509" spans="1:19" ht="16.5" customHeight="1" thickBot="1" x14ac:dyDescent="0.25">
      <c r="A509" s="33" t="s">
        <v>0</v>
      </c>
      <c r="B509" s="34">
        <v>1</v>
      </c>
      <c r="C509" s="35" t="str">
        <f>IF((B509=""),"",VLOOKUP(B509,QQ,2,0))</f>
        <v>GOBIERNO</v>
      </c>
      <c r="D509" s="36"/>
      <c r="E509" s="36"/>
      <c r="F509" s="36"/>
      <c r="G509" s="36"/>
      <c r="H509" s="36"/>
      <c r="I509" s="36"/>
      <c r="J509" s="36"/>
      <c r="K509" s="36"/>
      <c r="L509" s="36"/>
      <c r="M509" s="37"/>
      <c r="N509" s="31"/>
      <c r="O509" s="32"/>
      <c r="P509" s="32"/>
      <c r="Q509" s="32"/>
      <c r="R509" s="32"/>
      <c r="S509" s="32"/>
    </row>
    <row r="510" spans="1:19" ht="16.5" customHeight="1" thickBot="1" x14ac:dyDescent="0.25">
      <c r="A510" s="33" t="s">
        <v>273</v>
      </c>
      <c r="B510" s="34">
        <v>1.8</v>
      </c>
      <c r="C510" s="38" t="str">
        <f>IF((B510=""),"",VLOOKUP(B510,AAAAAAAAAAAAAAAAAAAAA,2,0))</f>
        <v>OTROS SERVICIOS GENERALES</v>
      </c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1"/>
      <c r="O510" s="32"/>
      <c r="P510" s="32"/>
      <c r="Q510" s="32"/>
      <c r="R510" s="32"/>
      <c r="S510" s="32"/>
    </row>
    <row r="511" spans="1:19" ht="16.5" customHeight="1" thickBot="1" x14ac:dyDescent="0.25">
      <c r="A511" s="33" t="s">
        <v>274</v>
      </c>
      <c r="B511" s="39" t="s">
        <v>103</v>
      </c>
      <c r="C511" s="40" t="str">
        <f>IF((B511=""),"",VLOOKUP(B511,EEEEEEEEEEEEEEEEE,2,0))</f>
        <v>Servicios de Comunicación y Medios</v>
      </c>
      <c r="D511" s="40"/>
      <c r="E511" s="40"/>
      <c r="F511" s="40"/>
      <c r="G511" s="40"/>
      <c r="H511" s="40"/>
      <c r="I511" s="40"/>
      <c r="J511" s="40"/>
      <c r="K511" s="40"/>
      <c r="L511" s="40"/>
      <c r="M511" s="41"/>
      <c r="N511" s="31"/>
      <c r="O511" s="32"/>
      <c r="P511" s="32"/>
      <c r="Q511" s="32"/>
      <c r="R511" s="32"/>
      <c r="S511" s="32"/>
    </row>
    <row r="512" spans="1:19" ht="16.5" customHeight="1" thickBot="1" x14ac:dyDescent="0.3">
      <c r="A512" s="213" t="s">
        <v>275</v>
      </c>
      <c r="B512" s="213"/>
      <c r="C512" s="213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323"/>
      <c r="O512" s="323"/>
      <c r="P512" s="323"/>
      <c r="Q512" s="323"/>
      <c r="R512" s="323"/>
      <c r="S512" s="323"/>
    </row>
    <row r="513" spans="1:19" ht="16.5" customHeight="1" thickBot="1" x14ac:dyDescent="0.3">
      <c r="A513" s="215" t="s">
        <v>276</v>
      </c>
      <c r="B513" s="216"/>
      <c r="C513" s="216"/>
      <c r="D513" s="216"/>
      <c r="E513" s="216"/>
      <c r="F513" s="216"/>
      <c r="G513" s="216"/>
      <c r="H513" s="216"/>
      <c r="I513" s="216"/>
      <c r="J513" s="216"/>
      <c r="K513" s="216"/>
      <c r="L513" s="216"/>
      <c r="M513" s="217"/>
      <c r="N513" s="324"/>
      <c r="O513" s="325"/>
      <c r="P513" s="325"/>
      <c r="Q513" s="325"/>
      <c r="R513" s="325"/>
      <c r="S513" s="325"/>
    </row>
    <row r="514" spans="1:19" ht="16.5" customHeight="1" thickBot="1" x14ac:dyDescent="0.3">
      <c r="A514" s="218" t="s">
        <v>277</v>
      </c>
      <c r="B514" s="326">
        <v>3</v>
      </c>
      <c r="C514" s="220" t="s">
        <v>278</v>
      </c>
      <c r="D514" s="220"/>
      <c r="E514" s="220"/>
      <c r="F514" s="220"/>
      <c r="G514" s="220"/>
      <c r="H514" s="220"/>
      <c r="I514" s="220"/>
      <c r="J514" s="220"/>
      <c r="K514" s="220"/>
      <c r="L514" s="220"/>
      <c r="M514" s="220"/>
      <c r="N514" s="327"/>
      <c r="O514" s="323"/>
      <c r="P514" s="323"/>
      <c r="Q514" s="323"/>
      <c r="R514" s="323"/>
      <c r="S514" s="323"/>
    </row>
    <row r="515" spans="1:19" ht="15.75" customHeight="1" thickBot="1" x14ac:dyDescent="0.3">
      <c r="A515" s="218" t="s">
        <v>279</v>
      </c>
      <c r="B515" s="326">
        <v>3</v>
      </c>
      <c r="C515" s="220" t="s">
        <v>278</v>
      </c>
      <c r="D515" s="220"/>
      <c r="E515" s="220"/>
      <c r="F515" s="220"/>
      <c r="G515" s="220"/>
      <c r="H515" s="220"/>
      <c r="I515" s="220"/>
      <c r="J515" s="220"/>
      <c r="K515" s="220"/>
      <c r="L515" s="220"/>
      <c r="M515" s="220"/>
      <c r="N515" s="327"/>
      <c r="O515" s="323"/>
      <c r="P515" s="323"/>
      <c r="Q515" s="323"/>
      <c r="R515" s="323"/>
      <c r="S515" s="323"/>
    </row>
    <row r="516" spans="1:19" ht="15.75" customHeight="1" thickBot="1" x14ac:dyDescent="0.3">
      <c r="A516" s="218" t="s">
        <v>280</v>
      </c>
      <c r="B516" s="328" t="s">
        <v>465</v>
      </c>
      <c r="C516" s="329" t="s">
        <v>466</v>
      </c>
      <c r="D516" s="330"/>
      <c r="E516" s="330"/>
      <c r="F516" s="330"/>
      <c r="G516" s="330"/>
      <c r="H516" s="330"/>
      <c r="I516" s="330"/>
      <c r="J516" s="330"/>
      <c r="K516" s="330"/>
      <c r="L516" s="330"/>
      <c r="M516" s="331"/>
      <c r="N516" s="327"/>
      <c r="O516" s="323"/>
      <c r="P516" s="323"/>
      <c r="Q516" s="323"/>
      <c r="R516" s="323"/>
      <c r="S516" s="323"/>
    </row>
    <row r="517" spans="1:19" ht="15.75" customHeight="1" thickBot="1" x14ac:dyDescent="0.3">
      <c r="A517" s="218" t="s">
        <v>283</v>
      </c>
      <c r="B517" s="326"/>
      <c r="C517" s="228" t="s">
        <v>284</v>
      </c>
      <c r="D517" s="229"/>
      <c r="E517" s="229"/>
      <c r="F517" s="229"/>
      <c r="G517" s="229"/>
      <c r="H517" s="229"/>
      <c r="I517" s="229"/>
      <c r="J517" s="229"/>
      <c r="K517" s="229"/>
      <c r="L517" s="229"/>
      <c r="M517" s="230"/>
      <c r="N517" s="327"/>
      <c r="O517" s="323"/>
      <c r="P517" s="323"/>
      <c r="Q517" s="323"/>
      <c r="R517" s="323"/>
      <c r="S517" s="323"/>
    </row>
    <row r="518" spans="1:19" ht="15.75" customHeight="1" thickBot="1" x14ac:dyDescent="0.3">
      <c r="A518" s="213" t="s">
        <v>285</v>
      </c>
      <c r="B518" s="213"/>
      <c r="C518" s="213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323"/>
      <c r="O518" s="323"/>
      <c r="P518" s="323"/>
      <c r="Q518" s="323"/>
      <c r="R518" s="323"/>
      <c r="S518" s="323"/>
    </row>
    <row r="519" spans="1:19" ht="15.75" customHeight="1" thickBot="1" x14ac:dyDescent="0.3">
      <c r="A519" s="215" t="s">
        <v>286</v>
      </c>
      <c r="B519" s="216"/>
      <c r="C519" s="216"/>
      <c r="D519" s="216"/>
      <c r="E519" s="216"/>
      <c r="F519" s="216"/>
      <c r="G519" s="216"/>
      <c r="H519" s="216"/>
      <c r="I519" s="216"/>
      <c r="J519" s="216"/>
      <c r="K519" s="216"/>
      <c r="L519" s="216"/>
      <c r="M519" s="217"/>
      <c r="N519" s="324"/>
      <c r="O519" s="325"/>
      <c r="P519" s="325"/>
      <c r="Q519" s="325"/>
      <c r="R519" s="325"/>
      <c r="S519" s="325"/>
    </row>
    <row r="520" spans="1:19" ht="15.75" customHeight="1" thickBot="1" x14ac:dyDescent="0.3">
      <c r="A520" s="218" t="s">
        <v>287</v>
      </c>
      <c r="B520" s="332">
        <v>1</v>
      </c>
      <c r="C520" s="329" t="s">
        <v>467</v>
      </c>
      <c r="D520" s="330"/>
      <c r="E520" s="330"/>
      <c r="F520" s="330"/>
      <c r="G520" s="330"/>
      <c r="H520" s="330"/>
      <c r="I520" s="330"/>
      <c r="J520" s="330"/>
      <c r="K520" s="330"/>
      <c r="L520" s="330"/>
      <c r="M520" s="331"/>
      <c r="N520" s="327"/>
      <c r="O520" s="323"/>
      <c r="P520" s="323"/>
      <c r="Q520" s="323"/>
      <c r="R520" s="323"/>
      <c r="S520" s="323"/>
    </row>
    <row r="521" spans="1:19" ht="15.75" customHeight="1" thickBot="1" x14ac:dyDescent="0.3">
      <c r="A521" s="333" t="s">
        <v>289</v>
      </c>
      <c r="B521" s="334"/>
      <c r="C521" s="329" t="s">
        <v>468</v>
      </c>
      <c r="D521" s="330"/>
      <c r="E521" s="330"/>
      <c r="F521" s="330"/>
      <c r="G521" s="330"/>
      <c r="H521" s="330"/>
      <c r="I521" s="330"/>
      <c r="J521" s="330"/>
      <c r="K521" s="330"/>
      <c r="L521" s="330"/>
      <c r="M521" s="331"/>
      <c r="N521" s="327"/>
      <c r="O521" s="323"/>
      <c r="P521" s="323"/>
      <c r="Q521" s="323"/>
      <c r="R521" s="323"/>
      <c r="S521" s="323"/>
    </row>
    <row r="522" spans="1:19" ht="16.5" thickBot="1" x14ac:dyDescent="0.3">
      <c r="A522" s="335" t="s">
        <v>291</v>
      </c>
      <c r="B522" s="336"/>
      <c r="C522" s="337">
        <v>4</v>
      </c>
      <c r="D522" s="338"/>
      <c r="E522" s="338"/>
      <c r="F522" s="338"/>
      <c r="G522" s="338"/>
      <c r="H522" s="338"/>
      <c r="I522" s="338"/>
      <c r="J522" s="338"/>
      <c r="K522" s="338"/>
      <c r="L522" s="338"/>
      <c r="M522" s="339"/>
      <c r="N522" s="327"/>
      <c r="O522" s="323"/>
      <c r="P522" s="323"/>
      <c r="Q522" s="323"/>
      <c r="R522" s="323"/>
      <c r="S522" s="323"/>
    </row>
    <row r="523" spans="1:19" ht="15.75" customHeight="1" x14ac:dyDescent="0.25">
      <c r="A523" s="340" t="s">
        <v>292</v>
      </c>
      <c r="B523" s="341"/>
      <c r="C523" s="342" t="s">
        <v>469</v>
      </c>
      <c r="D523" s="343"/>
      <c r="E523" s="343"/>
      <c r="F523" s="343"/>
      <c r="G523" s="343"/>
      <c r="H523" s="343"/>
      <c r="I523" s="343"/>
      <c r="J523" s="343"/>
      <c r="K523" s="343"/>
      <c r="L523" s="343"/>
      <c r="M523" s="344"/>
      <c r="N523" s="345"/>
      <c r="O523" s="323"/>
      <c r="P523" s="323"/>
      <c r="Q523" s="323"/>
      <c r="R523" s="323"/>
      <c r="S523" s="323"/>
    </row>
    <row r="524" spans="1:19" ht="15.75" customHeight="1" x14ac:dyDescent="0.25">
      <c r="A524" s="346"/>
      <c r="B524" s="347"/>
      <c r="C524" s="348" t="s">
        <v>470</v>
      </c>
      <c r="D524" s="349"/>
      <c r="E524" s="349"/>
      <c r="F524" s="349"/>
      <c r="G524" s="349"/>
      <c r="H524" s="349"/>
      <c r="I524" s="349"/>
      <c r="J524" s="349"/>
      <c r="K524" s="349"/>
      <c r="L524" s="349"/>
      <c r="M524" s="350"/>
      <c r="N524" s="345"/>
      <c r="O524" s="323"/>
      <c r="P524" s="323"/>
      <c r="Q524" s="323"/>
      <c r="R524" s="323"/>
      <c r="S524" s="323"/>
    </row>
    <row r="525" spans="1:19" ht="15.75" customHeight="1" x14ac:dyDescent="0.25">
      <c r="A525" s="346"/>
      <c r="B525" s="347"/>
      <c r="C525" s="348" t="s">
        <v>471</v>
      </c>
      <c r="D525" s="349"/>
      <c r="E525" s="349"/>
      <c r="F525" s="349"/>
      <c r="G525" s="349"/>
      <c r="H525" s="349"/>
      <c r="I525" s="349"/>
      <c r="J525" s="349"/>
      <c r="K525" s="349"/>
      <c r="L525" s="349"/>
      <c r="M525" s="350"/>
      <c r="N525" s="345"/>
      <c r="O525" s="323"/>
      <c r="P525" s="323"/>
      <c r="Q525" s="323"/>
      <c r="R525" s="323"/>
      <c r="S525" s="323"/>
    </row>
    <row r="526" spans="1:19" ht="16.5" customHeight="1" x14ac:dyDescent="0.25">
      <c r="A526" s="346"/>
      <c r="B526" s="347"/>
      <c r="C526" s="348" t="s">
        <v>472</v>
      </c>
      <c r="D526" s="349"/>
      <c r="E526" s="349"/>
      <c r="F526" s="349"/>
      <c r="G526" s="349"/>
      <c r="H526" s="349"/>
      <c r="I526" s="349"/>
      <c r="J526" s="349"/>
      <c r="K526" s="349"/>
      <c r="L526" s="349"/>
      <c r="M526" s="350"/>
      <c r="N526" s="345"/>
      <c r="O526" s="323"/>
      <c r="P526" s="323"/>
      <c r="Q526" s="323"/>
      <c r="R526" s="323"/>
      <c r="S526" s="323"/>
    </row>
    <row r="527" spans="1:19" ht="16.5" customHeight="1" x14ac:dyDescent="0.25">
      <c r="A527" s="346"/>
      <c r="B527" s="347"/>
      <c r="C527" s="348" t="s">
        <v>473</v>
      </c>
      <c r="D527" s="349"/>
      <c r="E527" s="349"/>
      <c r="F527" s="349"/>
      <c r="G527" s="349"/>
      <c r="H527" s="349"/>
      <c r="I527" s="349"/>
      <c r="J527" s="349"/>
      <c r="K527" s="349"/>
      <c r="L527" s="349"/>
      <c r="M527" s="350"/>
      <c r="N527" s="345"/>
      <c r="O527" s="323"/>
      <c r="P527" s="323"/>
      <c r="Q527" s="323"/>
      <c r="R527" s="323"/>
      <c r="S527" s="323"/>
    </row>
    <row r="528" spans="1:19" ht="16.5" customHeight="1" x14ac:dyDescent="0.25">
      <c r="A528" s="346"/>
      <c r="B528" s="347"/>
      <c r="C528" s="348" t="s">
        <v>474</v>
      </c>
      <c r="D528" s="349"/>
      <c r="E528" s="349"/>
      <c r="F528" s="349"/>
      <c r="G528" s="349"/>
      <c r="H528" s="349"/>
      <c r="I528" s="349"/>
      <c r="J528" s="349"/>
      <c r="K528" s="349"/>
      <c r="L528" s="349"/>
      <c r="M528" s="350"/>
      <c r="N528" s="345"/>
      <c r="O528" s="323"/>
      <c r="P528" s="323"/>
      <c r="Q528" s="323"/>
      <c r="R528" s="323"/>
      <c r="S528" s="323"/>
    </row>
    <row r="529" spans="1:19" ht="15.75" customHeight="1" x14ac:dyDescent="0.25">
      <c r="A529" s="346"/>
      <c r="B529" s="347"/>
      <c r="C529" s="348" t="s">
        <v>475</v>
      </c>
      <c r="D529" s="349"/>
      <c r="E529" s="349"/>
      <c r="F529" s="349"/>
      <c r="G529" s="349"/>
      <c r="H529" s="349"/>
      <c r="I529" s="349"/>
      <c r="J529" s="349"/>
      <c r="K529" s="349"/>
      <c r="L529" s="349"/>
      <c r="M529" s="350"/>
      <c r="N529" s="345"/>
      <c r="O529" s="323"/>
      <c r="P529" s="323"/>
      <c r="Q529" s="323"/>
      <c r="R529" s="323"/>
      <c r="S529" s="323"/>
    </row>
    <row r="530" spans="1:19" ht="15.75" customHeight="1" thickBot="1" x14ac:dyDescent="0.3">
      <c r="A530" s="351"/>
      <c r="B530" s="352"/>
      <c r="C530" s="353"/>
      <c r="D530" s="354"/>
      <c r="E530" s="354"/>
      <c r="F530" s="354"/>
      <c r="G530" s="354"/>
      <c r="H530" s="354"/>
      <c r="I530" s="354"/>
      <c r="J530" s="354"/>
      <c r="K530" s="354"/>
      <c r="L530" s="354"/>
      <c r="M530" s="355"/>
      <c r="N530" s="345"/>
      <c r="O530" s="323"/>
      <c r="P530" s="323"/>
      <c r="Q530" s="323"/>
      <c r="R530" s="323"/>
      <c r="S530" s="323"/>
    </row>
    <row r="531" spans="1:19" ht="15.75" customHeight="1" thickBot="1" x14ac:dyDescent="0.3">
      <c r="A531" s="218" t="s">
        <v>476</v>
      </c>
      <c r="B531" s="356" t="s">
        <v>298</v>
      </c>
      <c r="C531" s="356" t="s">
        <v>299</v>
      </c>
      <c r="D531" s="356" t="s">
        <v>300</v>
      </c>
      <c r="E531" s="356" t="s">
        <v>301</v>
      </c>
      <c r="F531" s="356" t="s">
        <v>300</v>
      </c>
      <c r="G531" s="356" t="s">
        <v>302</v>
      </c>
      <c r="H531" s="356" t="s">
        <v>302</v>
      </c>
      <c r="I531" s="356" t="s">
        <v>301</v>
      </c>
      <c r="J531" s="356" t="s">
        <v>303</v>
      </c>
      <c r="K531" s="356" t="s">
        <v>304</v>
      </c>
      <c r="L531" s="356" t="s">
        <v>305</v>
      </c>
      <c r="M531" s="356" t="s">
        <v>306</v>
      </c>
      <c r="N531" s="327"/>
      <c r="O531" s="323"/>
      <c r="P531" s="323"/>
      <c r="Q531" s="323"/>
      <c r="R531" s="323"/>
      <c r="S531" s="323"/>
    </row>
    <row r="532" spans="1:19" ht="15.75" customHeight="1" thickBot="1" x14ac:dyDescent="0.3">
      <c r="A532" s="357">
        <f>SUM(B532:M532)</f>
        <v>4</v>
      </c>
      <c r="B532" s="358">
        <v>0</v>
      </c>
      <c r="C532" s="358">
        <v>0</v>
      </c>
      <c r="D532" s="359">
        <v>1</v>
      </c>
      <c r="E532" s="358">
        <v>0</v>
      </c>
      <c r="F532" s="358">
        <v>0</v>
      </c>
      <c r="G532" s="359">
        <v>1</v>
      </c>
      <c r="H532" s="360">
        <v>0</v>
      </c>
      <c r="I532" s="358">
        <v>0</v>
      </c>
      <c r="J532" s="361">
        <v>0</v>
      </c>
      <c r="K532" s="359">
        <v>1</v>
      </c>
      <c r="L532" s="358">
        <v>0</v>
      </c>
      <c r="M532" s="359">
        <v>1</v>
      </c>
      <c r="N532" s="362"/>
      <c r="O532" s="360"/>
      <c r="P532" s="360"/>
      <c r="Q532" s="360"/>
      <c r="R532" s="360"/>
      <c r="S532" s="360"/>
    </row>
    <row r="533" spans="1:19" ht="15.75" customHeight="1" thickBot="1" x14ac:dyDescent="0.3">
      <c r="A533" s="363"/>
      <c r="B533" s="363"/>
      <c r="C533" s="363"/>
      <c r="D533" s="363"/>
      <c r="E533" s="363"/>
      <c r="F533" s="363"/>
      <c r="G533" s="363"/>
      <c r="H533" s="363"/>
      <c r="I533" s="363"/>
      <c r="J533" s="363"/>
      <c r="K533" s="363"/>
      <c r="L533" s="363"/>
      <c r="M533" s="363"/>
      <c r="N533" s="362"/>
      <c r="O533" s="360"/>
      <c r="P533" s="360"/>
      <c r="Q533" s="360"/>
      <c r="R533" s="360"/>
      <c r="S533" s="360"/>
    </row>
    <row r="534" spans="1:19" ht="15.75" customHeight="1" thickBot="1" x14ac:dyDescent="0.3">
      <c r="A534" s="215" t="s">
        <v>307</v>
      </c>
      <c r="B534" s="216"/>
      <c r="C534" s="216"/>
      <c r="D534" s="216"/>
      <c r="E534" s="216"/>
      <c r="F534" s="216"/>
      <c r="G534" s="216"/>
      <c r="H534" s="216"/>
      <c r="I534" s="216"/>
      <c r="J534" s="216"/>
      <c r="K534" s="216"/>
      <c r="L534" s="216"/>
      <c r="M534" s="217"/>
      <c r="N534" s="324"/>
      <c r="O534" s="325"/>
      <c r="P534" s="325"/>
      <c r="Q534" s="325"/>
      <c r="R534" s="325"/>
      <c r="S534" s="325"/>
    </row>
    <row r="535" spans="1:19" ht="15.75" customHeight="1" thickBot="1" x14ac:dyDescent="0.3">
      <c r="A535" s="218" t="s">
        <v>308</v>
      </c>
      <c r="B535" s="332">
        <v>2</v>
      </c>
      <c r="C535" s="329" t="s">
        <v>477</v>
      </c>
      <c r="D535" s="330"/>
      <c r="E535" s="330"/>
      <c r="F535" s="330"/>
      <c r="G535" s="330"/>
      <c r="H535" s="330"/>
      <c r="I535" s="330"/>
      <c r="J535" s="330"/>
      <c r="K535" s="330"/>
      <c r="L535" s="330"/>
      <c r="M535" s="331"/>
      <c r="N535" s="327"/>
      <c r="O535" s="323"/>
      <c r="P535" s="323"/>
      <c r="Q535" s="323"/>
      <c r="R535" s="323"/>
      <c r="S535" s="323"/>
    </row>
    <row r="536" spans="1:19" ht="16.5" customHeight="1" thickBot="1" x14ac:dyDescent="0.3">
      <c r="A536" s="333" t="s">
        <v>289</v>
      </c>
      <c r="B536" s="334"/>
      <c r="C536" s="329" t="s">
        <v>478</v>
      </c>
      <c r="D536" s="330"/>
      <c r="E536" s="330"/>
      <c r="F536" s="330"/>
      <c r="G536" s="330"/>
      <c r="H536" s="330"/>
      <c r="I536" s="330"/>
      <c r="J536" s="330"/>
      <c r="K536" s="330"/>
      <c r="L536" s="330"/>
      <c r="M536" s="331"/>
      <c r="N536" s="327"/>
      <c r="O536" s="323"/>
      <c r="P536" s="323"/>
      <c r="Q536" s="323"/>
      <c r="R536" s="323"/>
      <c r="S536" s="323"/>
    </row>
    <row r="537" spans="1:19" ht="16.5" thickBot="1" x14ac:dyDescent="0.3">
      <c r="A537" s="335" t="s">
        <v>291</v>
      </c>
      <c r="B537" s="336"/>
      <c r="C537" s="337">
        <v>6</v>
      </c>
      <c r="D537" s="338"/>
      <c r="E537" s="338"/>
      <c r="F537" s="338"/>
      <c r="G537" s="338"/>
      <c r="H537" s="338"/>
      <c r="I537" s="338"/>
      <c r="J537" s="338"/>
      <c r="K537" s="338"/>
      <c r="L537" s="338"/>
      <c r="M537" s="339"/>
      <c r="N537" s="364"/>
      <c r="O537" s="323"/>
      <c r="P537" s="323"/>
      <c r="Q537" s="323"/>
      <c r="R537" s="323"/>
      <c r="S537" s="323"/>
    </row>
    <row r="538" spans="1:19" ht="15.75" customHeight="1" x14ac:dyDescent="0.25">
      <c r="A538" s="340" t="s">
        <v>292</v>
      </c>
      <c r="B538" s="341"/>
      <c r="C538" s="342" t="s">
        <v>479</v>
      </c>
      <c r="D538" s="343"/>
      <c r="E538" s="343"/>
      <c r="F538" s="343"/>
      <c r="G538" s="343"/>
      <c r="H538" s="343"/>
      <c r="I538" s="343"/>
      <c r="J538" s="343"/>
      <c r="K538" s="343"/>
      <c r="L538" s="343"/>
      <c r="M538" s="344"/>
      <c r="N538" s="364"/>
      <c r="O538" s="323"/>
      <c r="P538" s="323"/>
      <c r="Q538" s="323"/>
      <c r="R538" s="323"/>
      <c r="S538" s="323"/>
    </row>
    <row r="539" spans="1:19" ht="15.75" customHeight="1" x14ac:dyDescent="0.25">
      <c r="A539" s="346"/>
      <c r="B539" s="347"/>
      <c r="C539" s="348" t="s">
        <v>480</v>
      </c>
      <c r="D539" s="365"/>
      <c r="E539" s="365"/>
      <c r="F539" s="365"/>
      <c r="G539" s="365"/>
      <c r="H539" s="365"/>
      <c r="I539" s="365"/>
      <c r="J539" s="365"/>
      <c r="K539" s="365"/>
      <c r="L539" s="365"/>
      <c r="M539" s="350"/>
      <c r="N539" s="364"/>
      <c r="O539" s="323"/>
      <c r="P539" s="323"/>
      <c r="Q539" s="323"/>
      <c r="R539" s="323"/>
      <c r="S539" s="323"/>
    </row>
    <row r="540" spans="1:19" ht="16.5" customHeight="1" x14ac:dyDescent="0.25">
      <c r="A540" s="346"/>
      <c r="B540" s="347"/>
      <c r="C540" s="348" t="s">
        <v>481</v>
      </c>
      <c r="D540" s="349"/>
      <c r="E540" s="349"/>
      <c r="F540" s="349"/>
      <c r="G540" s="349"/>
      <c r="H540" s="349"/>
      <c r="I540" s="349"/>
      <c r="J540" s="349"/>
      <c r="K540" s="349"/>
      <c r="L540" s="349"/>
      <c r="M540" s="350"/>
      <c r="N540" s="364"/>
      <c r="O540" s="323"/>
      <c r="P540" s="323"/>
      <c r="Q540" s="323"/>
      <c r="R540" s="323"/>
      <c r="S540" s="323"/>
    </row>
    <row r="541" spans="1:19" ht="16.5" customHeight="1" x14ac:dyDescent="0.25">
      <c r="A541" s="346"/>
      <c r="B541" s="347"/>
      <c r="C541" s="348" t="s">
        <v>482</v>
      </c>
      <c r="D541" s="349"/>
      <c r="E541" s="349"/>
      <c r="F541" s="349"/>
      <c r="G541" s="349"/>
      <c r="H541" s="349"/>
      <c r="I541" s="349"/>
      <c r="J541" s="349"/>
      <c r="K541" s="349"/>
      <c r="L541" s="349"/>
      <c r="M541" s="350"/>
      <c r="N541" s="364"/>
      <c r="O541" s="323"/>
      <c r="P541" s="323"/>
      <c r="Q541" s="323"/>
      <c r="R541" s="323"/>
      <c r="S541" s="323"/>
    </row>
    <row r="542" spans="1:19" ht="16.5" customHeight="1" x14ac:dyDescent="0.25">
      <c r="A542" s="346"/>
      <c r="B542" s="347"/>
      <c r="C542" s="348" t="s">
        <v>483</v>
      </c>
      <c r="D542" s="349"/>
      <c r="E542" s="349"/>
      <c r="F542" s="349"/>
      <c r="G542" s="349"/>
      <c r="H542" s="349"/>
      <c r="I542" s="349"/>
      <c r="J542" s="349"/>
      <c r="K542" s="349"/>
      <c r="L542" s="349"/>
      <c r="M542" s="350"/>
      <c r="N542" s="364"/>
      <c r="O542" s="323"/>
      <c r="P542" s="323"/>
      <c r="Q542" s="323"/>
      <c r="R542" s="323"/>
      <c r="S542" s="323"/>
    </row>
    <row r="543" spans="1:19" ht="15.75" customHeight="1" x14ac:dyDescent="0.25">
      <c r="A543" s="346"/>
      <c r="B543" s="347"/>
      <c r="C543" s="348" t="s">
        <v>484</v>
      </c>
      <c r="D543" s="349"/>
      <c r="E543" s="349"/>
      <c r="F543" s="349"/>
      <c r="G543" s="349"/>
      <c r="H543" s="349"/>
      <c r="I543" s="349"/>
      <c r="J543" s="349"/>
      <c r="K543" s="349"/>
      <c r="L543" s="349"/>
      <c r="M543" s="350"/>
      <c r="N543" s="364"/>
      <c r="O543" s="323"/>
      <c r="P543" s="323"/>
      <c r="Q543" s="323"/>
      <c r="R543" s="323"/>
      <c r="S543" s="323"/>
    </row>
    <row r="544" spans="1:19" ht="15.75" customHeight="1" thickBot="1" x14ac:dyDescent="0.3">
      <c r="A544" s="351"/>
      <c r="B544" s="352"/>
      <c r="C544" s="348"/>
      <c r="D544" s="349"/>
      <c r="E544" s="349"/>
      <c r="F544" s="349"/>
      <c r="G544" s="349"/>
      <c r="H544" s="349"/>
      <c r="I544" s="349"/>
      <c r="J544" s="349"/>
      <c r="K544" s="349"/>
      <c r="L544" s="349"/>
      <c r="M544" s="350"/>
      <c r="N544" s="364"/>
      <c r="O544" s="323"/>
      <c r="P544" s="323"/>
      <c r="Q544" s="323"/>
      <c r="R544" s="323"/>
      <c r="S544" s="323"/>
    </row>
    <row r="545" spans="1:19" ht="15.75" customHeight="1" thickBot="1" x14ac:dyDescent="0.3">
      <c r="A545" s="218" t="s">
        <v>485</v>
      </c>
      <c r="B545" s="356" t="s">
        <v>298</v>
      </c>
      <c r="C545" s="356" t="s">
        <v>299</v>
      </c>
      <c r="D545" s="356" t="s">
        <v>300</v>
      </c>
      <c r="E545" s="356" t="s">
        <v>301</v>
      </c>
      <c r="F545" s="356" t="s">
        <v>300</v>
      </c>
      <c r="G545" s="356" t="s">
        <v>302</v>
      </c>
      <c r="H545" s="356" t="s">
        <v>302</v>
      </c>
      <c r="I545" s="356" t="s">
        <v>301</v>
      </c>
      <c r="J545" s="356" t="s">
        <v>303</v>
      </c>
      <c r="K545" s="356" t="s">
        <v>304</v>
      </c>
      <c r="L545" s="356" t="s">
        <v>305</v>
      </c>
      <c r="M545" s="356" t="s">
        <v>306</v>
      </c>
      <c r="N545" s="327"/>
      <c r="O545" s="323"/>
      <c r="P545" s="323"/>
      <c r="Q545" s="323"/>
      <c r="R545" s="323"/>
      <c r="S545" s="323"/>
    </row>
    <row r="546" spans="1:19" ht="15.75" customHeight="1" thickBot="1" x14ac:dyDescent="0.3">
      <c r="A546" s="357">
        <f>SUM(B546:M546)</f>
        <v>8</v>
      </c>
      <c r="B546" s="366">
        <v>0</v>
      </c>
      <c r="C546" s="366">
        <v>0</v>
      </c>
      <c r="D546" s="366">
        <v>2</v>
      </c>
      <c r="E546" s="366">
        <v>0</v>
      </c>
      <c r="F546" s="366">
        <v>0</v>
      </c>
      <c r="G546" s="366">
        <v>2</v>
      </c>
      <c r="H546" s="366">
        <v>0</v>
      </c>
      <c r="I546" s="366">
        <v>0</v>
      </c>
      <c r="J546" s="358">
        <v>2</v>
      </c>
      <c r="K546" s="358">
        <v>0</v>
      </c>
      <c r="L546" s="358">
        <v>0</v>
      </c>
      <c r="M546" s="358">
        <v>2</v>
      </c>
      <c r="N546" s="362"/>
      <c r="O546" s="360"/>
      <c r="P546" s="360"/>
      <c r="Q546" s="360"/>
      <c r="R546" s="360"/>
      <c r="S546" s="360"/>
    </row>
    <row r="547" spans="1:19" ht="15.75" customHeight="1" thickBot="1" x14ac:dyDescent="0.3">
      <c r="A547" s="363"/>
      <c r="B547" s="363"/>
      <c r="C547" s="363"/>
      <c r="D547" s="363"/>
      <c r="E547" s="363"/>
      <c r="F547" s="363"/>
      <c r="G547" s="363"/>
      <c r="H547" s="363"/>
      <c r="I547" s="363"/>
      <c r="J547" s="363"/>
      <c r="K547" s="363"/>
      <c r="L547" s="363"/>
      <c r="M547" s="363"/>
      <c r="N547" s="367"/>
      <c r="O547" s="367"/>
      <c r="P547" s="367"/>
      <c r="Q547" s="367"/>
      <c r="R547" s="323"/>
      <c r="S547" s="323"/>
    </row>
    <row r="548" spans="1:19" ht="15.75" customHeight="1" thickBot="1" x14ac:dyDescent="0.3">
      <c r="A548" s="215" t="s">
        <v>315</v>
      </c>
      <c r="B548" s="216"/>
      <c r="C548" s="216"/>
      <c r="D548" s="216"/>
      <c r="E548" s="216"/>
      <c r="F548" s="216"/>
      <c r="G548" s="216"/>
      <c r="H548" s="216"/>
      <c r="I548" s="216"/>
      <c r="J548" s="216"/>
      <c r="K548" s="216"/>
      <c r="L548" s="216"/>
      <c r="M548" s="217"/>
      <c r="N548" s="325"/>
      <c r="O548" s="325"/>
      <c r="P548" s="325"/>
      <c r="Q548" s="325"/>
      <c r="R548" s="325"/>
      <c r="S548" s="325"/>
    </row>
    <row r="549" spans="1:19" ht="16.5" customHeight="1" thickBot="1" x14ac:dyDescent="0.3">
      <c r="A549" s="218" t="s">
        <v>316</v>
      </c>
      <c r="B549" s="332">
        <v>3</v>
      </c>
      <c r="C549" s="329" t="s">
        <v>486</v>
      </c>
      <c r="D549" s="330"/>
      <c r="E549" s="330"/>
      <c r="F549" s="330"/>
      <c r="G549" s="330"/>
      <c r="H549" s="330"/>
      <c r="I549" s="330"/>
      <c r="J549" s="330"/>
      <c r="K549" s="330"/>
      <c r="L549" s="330"/>
      <c r="M549" s="331"/>
      <c r="N549" s="327"/>
      <c r="O549" s="323"/>
      <c r="P549" s="323"/>
      <c r="Q549" s="323"/>
      <c r="R549" s="323"/>
      <c r="S549" s="323"/>
    </row>
    <row r="550" spans="1:19" ht="16.5" customHeight="1" thickBot="1" x14ac:dyDescent="0.3">
      <c r="A550" s="333" t="s">
        <v>289</v>
      </c>
      <c r="B550" s="334"/>
      <c r="C550" s="329" t="s">
        <v>487</v>
      </c>
      <c r="D550" s="330"/>
      <c r="E550" s="330"/>
      <c r="F550" s="330"/>
      <c r="G550" s="330"/>
      <c r="H550" s="330"/>
      <c r="I550" s="330"/>
      <c r="J550" s="330"/>
      <c r="K550" s="330"/>
      <c r="L550" s="330"/>
      <c r="M550" s="331"/>
      <c r="N550" s="327"/>
      <c r="O550" s="323"/>
      <c r="P550" s="323"/>
      <c r="Q550" s="323"/>
      <c r="R550" s="323"/>
      <c r="S550" s="323"/>
    </row>
    <row r="551" spans="1:19" ht="16.5" thickBot="1" x14ac:dyDescent="0.3">
      <c r="A551" s="335" t="s">
        <v>291</v>
      </c>
      <c r="B551" s="336"/>
      <c r="C551" s="368">
        <v>12</v>
      </c>
      <c r="D551" s="369"/>
      <c r="E551" s="369"/>
      <c r="F551" s="369"/>
      <c r="G551" s="369"/>
      <c r="H551" s="369"/>
      <c r="I551" s="369"/>
      <c r="J551" s="369"/>
      <c r="K551" s="369"/>
      <c r="L551" s="369"/>
      <c r="M551" s="370"/>
      <c r="N551" s="327"/>
      <c r="O551" s="323"/>
      <c r="P551" s="323"/>
      <c r="Q551" s="323"/>
      <c r="R551" s="323"/>
      <c r="S551" s="323"/>
    </row>
    <row r="552" spans="1:19" ht="15.75" customHeight="1" x14ac:dyDescent="0.25">
      <c r="A552" s="340" t="s">
        <v>292</v>
      </c>
      <c r="B552" s="341"/>
      <c r="C552" s="342" t="s">
        <v>488</v>
      </c>
      <c r="D552" s="343"/>
      <c r="E552" s="343"/>
      <c r="F552" s="343"/>
      <c r="G552" s="343"/>
      <c r="H552" s="343"/>
      <c r="I552" s="343"/>
      <c r="J552" s="343"/>
      <c r="K552" s="343"/>
      <c r="L552" s="343"/>
      <c r="M552" s="344"/>
      <c r="N552" s="327"/>
      <c r="O552" s="323"/>
      <c r="P552" s="323"/>
      <c r="Q552" s="323"/>
      <c r="R552" s="323"/>
      <c r="S552" s="323"/>
    </row>
    <row r="553" spans="1:19" ht="15.75" customHeight="1" x14ac:dyDescent="0.25">
      <c r="A553" s="346"/>
      <c r="B553" s="347"/>
      <c r="C553" s="348" t="s">
        <v>489</v>
      </c>
      <c r="D553" s="365"/>
      <c r="E553" s="365"/>
      <c r="F553" s="365"/>
      <c r="G553" s="365"/>
      <c r="H553" s="365"/>
      <c r="I553" s="365"/>
      <c r="J553" s="365"/>
      <c r="K553" s="365"/>
      <c r="L553" s="365"/>
      <c r="M553" s="350"/>
      <c r="N553" s="327"/>
      <c r="O553" s="323"/>
      <c r="P553" s="323"/>
      <c r="Q553" s="323"/>
      <c r="R553" s="323"/>
      <c r="S553" s="323"/>
    </row>
    <row r="554" spans="1:19" ht="16.5" customHeight="1" x14ac:dyDescent="0.25">
      <c r="A554" s="346"/>
      <c r="B554" s="347"/>
      <c r="C554" s="348" t="s">
        <v>490</v>
      </c>
      <c r="D554" s="349"/>
      <c r="E554" s="349"/>
      <c r="F554" s="349"/>
      <c r="G554" s="349"/>
      <c r="H554" s="349"/>
      <c r="I554" s="349"/>
      <c r="J554" s="349"/>
      <c r="K554" s="349"/>
      <c r="L554" s="349"/>
      <c r="M554" s="350"/>
      <c r="N554" s="327"/>
      <c r="O554" s="323"/>
      <c r="P554" s="323"/>
      <c r="Q554" s="323"/>
      <c r="R554" s="323"/>
      <c r="S554" s="323"/>
    </row>
    <row r="555" spans="1:19" ht="16.5" customHeight="1" x14ac:dyDescent="0.25">
      <c r="A555" s="346"/>
      <c r="B555" s="347"/>
      <c r="C555" s="348" t="s">
        <v>491</v>
      </c>
      <c r="D555" s="349"/>
      <c r="E555" s="349"/>
      <c r="F555" s="349"/>
      <c r="G555" s="349"/>
      <c r="H555" s="349"/>
      <c r="I555" s="349"/>
      <c r="J555" s="349"/>
      <c r="K555" s="349"/>
      <c r="L555" s="349"/>
      <c r="M555" s="350"/>
      <c r="N555" s="327"/>
      <c r="O555" s="323"/>
      <c r="P555" s="323"/>
      <c r="Q555" s="323"/>
      <c r="R555" s="323"/>
      <c r="S555" s="323"/>
    </row>
    <row r="556" spans="1:19" ht="16.5" customHeight="1" x14ac:dyDescent="0.25">
      <c r="A556" s="346"/>
      <c r="B556" s="347"/>
      <c r="C556" s="348" t="s">
        <v>492</v>
      </c>
      <c r="D556" s="349"/>
      <c r="E556" s="349"/>
      <c r="F556" s="349"/>
      <c r="G556" s="349"/>
      <c r="H556" s="349"/>
      <c r="I556" s="349"/>
      <c r="J556" s="349"/>
      <c r="K556" s="349"/>
      <c r="L556" s="349"/>
      <c r="M556" s="350"/>
      <c r="N556" s="327"/>
      <c r="O556" s="323"/>
      <c r="P556" s="323"/>
      <c r="Q556" s="323"/>
      <c r="R556" s="323"/>
      <c r="S556" s="323"/>
    </row>
    <row r="557" spans="1:19" ht="16.5" thickBot="1" x14ac:dyDescent="0.3">
      <c r="A557" s="351"/>
      <c r="B557" s="352"/>
      <c r="C557" s="348"/>
      <c r="D557" s="349"/>
      <c r="E557" s="349"/>
      <c r="F557" s="349"/>
      <c r="G557" s="349"/>
      <c r="H557" s="349"/>
      <c r="I557" s="349"/>
      <c r="J557" s="349"/>
      <c r="K557" s="349"/>
      <c r="L557" s="349"/>
      <c r="M557" s="350"/>
      <c r="N557" s="327"/>
      <c r="O557" s="323"/>
      <c r="P557" s="323"/>
      <c r="Q557" s="323"/>
      <c r="R557" s="323"/>
      <c r="S557" s="323"/>
    </row>
    <row r="558" spans="1:19" ht="15.75" customHeight="1" thickBot="1" x14ac:dyDescent="0.3">
      <c r="A558" s="218" t="s">
        <v>314</v>
      </c>
      <c r="B558" s="356" t="s">
        <v>298</v>
      </c>
      <c r="C558" s="356" t="s">
        <v>299</v>
      </c>
      <c r="D558" s="356" t="s">
        <v>300</v>
      </c>
      <c r="E558" s="356" t="s">
        <v>301</v>
      </c>
      <c r="F558" s="356" t="s">
        <v>300</v>
      </c>
      <c r="G558" s="356" t="s">
        <v>302</v>
      </c>
      <c r="H558" s="356" t="s">
        <v>302</v>
      </c>
      <c r="I558" s="356" t="s">
        <v>301</v>
      </c>
      <c r="J558" s="356" t="s">
        <v>303</v>
      </c>
      <c r="K558" s="356" t="s">
        <v>304</v>
      </c>
      <c r="L558" s="356" t="s">
        <v>305</v>
      </c>
      <c r="M558" s="356" t="s">
        <v>306</v>
      </c>
      <c r="N558" s="323"/>
      <c r="O558" s="323"/>
      <c r="P558" s="323"/>
      <c r="Q558" s="323"/>
      <c r="R558" s="323"/>
      <c r="S558" s="323"/>
    </row>
    <row r="559" spans="1:19" ht="15.75" customHeight="1" thickBot="1" x14ac:dyDescent="0.3">
      <c r="A559" s="357">
        <f>SUM(B559:M559)</f>
        <v>12</v>
      </c>
      <c r="B559" s="366">
        <v>1</v>
      </c>
      <c r="C559" s="366">
        <v>1</v>
      </c>
      <c r="D559" s="366">
        <v>1</v>
      </c>
      <c r="E559" s="366">
        <v>1</v>
      </c>
      <c r="F559" s="366">
        <v>1</v>
      </c>
      <c r="G559" s="366">
        <v>1</v>
      </c>
      <c r="H559" s="366">
        <v>1</v>
      </c>
      <c r="I559" s="366">
        <v>1</v>
      </c>
      <c r="J559" s="366">
        <v>1</v>
      </c>
      <c r="K559" s="366">
        <v>1</v>
      </c>
      <c r="L559" s="366">
        <v>1</v>
      </c>
      <c r="M559" s="366">
        <v>1</v>
      </c>
      <c r="N559" s="327"/>
      <c r="O559" s="323"/>
      <c r="P559" s="323"/>
      <c r="Q559" s="323"/>
      <c r="R559" s="323"/>
      <c r="S559" s="323"/>
    </row>
    <row r="560" spans="1:19" ht="15.75" customHeight="1" thickBot="1" x14ac:dyDescent="0.3">
      <c r="A560" s="363"/>
      <c r="B560" s="363"/>
      <c r="C560" s="363"/>
      <c r="D560" s="363"/>
      <c r="E560" s="363"/>
      <c r="F560" s="363"/>
      <c r="G560" s="363"/>
      <c r="H560" s="363"/>
      <c r="I560" s="363"/>
      <c r="J560" s="363"/>
      <c r="K560" s="363"/>
      <c r="L560" s="363"/>
      <c r="M560" s="363"/>
      <c r="N560" s="345"/>
      <c r="O560" s="323"/>
      <c r="P560" s="323"/>
      <c r="Q560" s="323"/>
      <c r="R560" s="323"/>
      <c r="S560" s="323"/>
    </row>
    <row r="561" spans="1:19" ht="15.75" customHeight="1" thickBot="1" x14ac:dyDescent="0.3">
      <c r="A561" s="345"/>
      <c r="B561" s="345"/>
      <c r="C561" s="345"/>
      <c r="D561" s="345"/>
      <c r="E561" s="345"/>
      <c r="F561" s="345"/>
      <c r="G561" s="345"/>
      <c r="H561" s="345"/>
      <c r="I561" s="345"/>
      <c r="J561" s="345"/>
      <c r="K561" s="345"/>
      <c r="L561" s="345"/>
      <c r="M561" s="345"/>
      <c r="N561" s="323"/>
      <c r="O561" s="323"/>
      <c r="P561" s="323"/>
      <c r="Q561" s="323"/>
      <c r="R561" s="323"/>
      <c r="S561" s="323"/>
    </row>
    <row r="562" spans="1:19" ht="15.75" customHeight="1" thickBot="1" x14ac:dyDescent="0.3">
      <c r="A562" s="215" t="s">
        <v>390</v>
      </c>
      <c r="B562" s="216"/>
      <c r="C562" s="216"/>
      <c r="D562" s="216"/>
      <c r="E562" s="216"/>
      <c r="F562" s="216"/>
      <c r="G562" s="216"/>
      <c r="H562" s="216"/>
      <c r="I562" s="216"/>
      <c r="J562" s="216"/>
      <c r="K562" s="216"/>
      <c r="L562" s="216"/>
      <c r="M562" s="217"/>
      <c r="N562" s="325"/>
      <c r="O562" s="325"/>
      <c r="P562" s="325"/>
      <c r="Q562" s="325"/>
      <c r="R562" s="325"/>
      <c r="S562" s="325"/>
    </row>
    <row r="563" spans="1:19" ht="15.75" customHeight="1" thickBot="1" x14ac:dyDescent="0.3">
      <c r="A563" s="218" t="s">
        <v>493</v>
      </c>
      <c r="B563" s="332">
        <v>4</v>
      </c>
      <c r="C563" s="329" t="s">
        <v>494</v>
      </c>
      <c r="D563" s="330"/>
      <c r="E563" s="330"/>
      <c r="F563" s="330"/>
      <c r="G563" s="330"/>
      <c r="H563" s="330"/>
      <c r="I563" s="330"/>
      <c r="J563" s="330"/>
      <c r="K563" s="330"/>
      <c r="L563" s="330"/>
      <c r="M563" s="331"/>
      <c r="N563" s="323"/>
      <c r="O563" s="323"/>
      <c r="P563" s="323"/>
      <c r="Q563" s="323"/>
      <c r="R563" s="323"/>
      <c r="S563" s="323"/>
    </row>
    <row r="564" spans="1:19" ht="16.5" customHeight="1" thickBot="1" x14ac:dyDescent="0.3">
      <c r="A564" s="335" t="s">
        <v>289</v>
      </c>
      <c r="B564" s="336"/>
      <c r="C564" s="329" t="s">
        <v>495</v>
      </c>
      <c r="D564" s="330"/>
      <c r="E564" s="330"/>
      <c r="F564" s="330"/>
      <c r="G564" s="330"/>
      <c r="H564" s="330"/>
      <c r="I564" s="330"/>
      <c r="J564" s="330"/>
      <c r="K564" s="330"/>
      <c r="L564" s="330"/>
      <c r="M564" s="331"/>
      <c r="N564" s="323"/>
      <c r="O564" s="323"/>
      <c r="P564" s="323"/>
      <c r="Q564" s="323"/>
      <c r="R564" s="323"/>
      <c r="S564" s="323"/>
    </row>
    <row r="565" spans="1:19" ht="16.5" thickBot="1" x14ac:dyDescent="0.3">
      <c r="A565" s="335" t="s">
        <v>291</v>
      </c>
      <c r="B565" s="336"/>
      <c r="C565" s="337">
        <v>12</v>
      </c>
      <c r="D565" s="338"/>
      <c r="E565" s="338"/>
      <c r="F565" s="338"/>
      <c r="G565" s="338"/>
      <c r="H565" s="338"/>
      <c r="I565" s="338"/>
      <c r="J565" s="338"/>
      <c r="K565" s="338"/>
      <c r="L565" s="338"/>
      <c r="M565" s="339"/>
      <c r="N565" s="323"/>
      <c r="O565" s="323"/>
      <c r="P565" s="323"/>
      <c r="Q565" s="323"/>
      <c r="R565" s="323"/>
      <c r="S565" s="323"/>
    </row>
    <row r="566" spans="1:19" ht="15.75" customHeight="1" x14ac:dyDescent="0.25">
      <c r="A566" s="340" t="s">
        <v>292</v>
      </c>
      <c r="B566" s="341"/>
      <c r="C566" s="342" t="s">
        <v>496</v>
      </c>
      <c r="D566" s="343"/>
      <c r="E566" s="343"/>
      <c r="F566" s="343"/>
      <c r="G566" s="343"/>
      <c r="H566" s="343"/>
      <c r="I566" s="343"/>
      <c r="J566" s="343"/>
      <c r="K566" s="343"/>
      <c r="L566" s="343"/>
      <c r="M566" s="344"/>
      <c r="N566" s="323"/>
      <c r="O566" s="323"/>
      <c r="P566" s="323"/>
      <c r="Q566" s="323"/>
      <c r="R566" s="323"/>
      <c r="S566" s="323"/>
    </row>
    <row r="567" spans="1:19" ht="15.75" customHeight="1" x14ac:dyDescent="0.25">
      <c r="A567" s="346"/>
      <c r="B567" s="347"/>
      <c r="C567" s="348" t="s">
        <v>497</v>
      </c>
      <c r="D567" s="365"/>
      <c r="E567" s="365"/>
      <c r="F567" s="365"/>
      <c r="G567" s="365"/>
      <c r="H567" s="365"/>
      <c r="I567" s="365"/>
      <c r="J567" s="365"/>
      <c r="K567" s="365"/>
      <c r="L567" s="365"/>
      <c r="M567" s="350"/>
      <c r="N567" s="323"/>
      <c r="O567" s="323"/>
      <c r="P567" s="323"/>
      <c r="Q567" s="323"/>
      <c r="R567" s="323"/>
      <c r="S567" s="323"/>
    </row>
    <row r="568" spans="1:19" ht="16.5" customHeight="1" x14ac:dyDescent="0.25">
      <c r="A568" s="346"/>
      <c r="B568" s="347"/>
      <c r="C568" s="348" t="s">
        <v>498</v>
      </c>
      <c r="D568" s="349"/>
      <c r="E568" s="349"/>
      <c r="F568" s="349"/>
      <c r="G568" s="349"/>
      <c r="H568" s="349"/>
      <c r="I568" s="349"/>
      <c r="J568" s="349"/>
      <c r="K568" s="349"/>
      <c r="L568" s="349"/>
      <c r="M568" s="350"/>
      <c r="N568" s="323"/>
      <c r="O568" s="323"/>
      <c r="P568" s="323"/>
      <c r="Q568" s="323"/>
      <c r="R568" s="323"/>
      <c r="S568" s="323"/>
    </row>
    <row r="569" spans="1:19" ht="16.5" customHeight="1" x14ac:dyDescent="0.25">
      <c r="A569" s="346"/>
      <c r="B569" s="347"/>
      <c r="C569" s="348" t="s">
        <v>499</v>
      </c>
      <c r="D569" s="349"/>
      <c r="E569" s="349"/>
      <c r="F569" s="349"/>
      <c r="G569" s="349"/>
      <c r="H569" s="349"/>
      <c r="I569" s="349"/>
      <c r="J569" s="349"/>
      <c r="K569" s="349"/>
      <c r="L569" s="349"/>
      <c r="M569" s="350"/>
      <c r="N569" s="323"/>
      <c r="O569" s="323"/>
      <c r="P569" s="323"/>
      <c r="Q569" s="323"/>
      <c r="R569" s="323"/>
      <c r="S569" s="323"/>
    </row>
    <row r="570" spans="1:19" ht="16.5" customHeight="1" x14ac:dyDescent="0.25">
      <c r="A570" s="346"/>
      <c r="B570" s="347"/>
      <c r="C570" s="348" t="s">
        <v>456</v>
      </c>
      <c r="D570" s="349"/>
      <c r="E570" s="349"/>
      <c r="F570" s="349"/>
      <c r="G570" s="349"/>
      <c r="H570" s="349"/>
      <c r="I570" s="349"/>
      <c r="J570" s="349"/>
      <c r="K570" s="349"/>
      <c r="L570" s="349"/>
      <c r="M570" s="350"/>
      <c r="N570" s="323"/>
      <c r="O570" s="323"/>
      <c r="P570" s="323"/>
      <c r="Q570" s="323"/>
      <c r="R570" s="323"/>
      <c r="S570" s="323"/>
    </row>
    <row r="571" spans="1:19" ht="16.5" customHeight="1" x14ac:dyDescent="0.25">
      <c r="A571" s="346"/>
      <c r="B571" s="347"/>
      <c r="C571" s="348" t="s">
        <v>500</v>
      </c>
      <c r="D571" s="349"/>
      <c r="E571" s="349"/>
      <c r="F571" s="349"/>
      <c r="G571" s="349"/>
      <c r="H571" s="349"/>
      <c r="I571" s="349"/>
      <c r="J571" s="349"/>
      <c r="K571" s="349"/>
      <c r="L571" s="349"/>
      <c r="M571" s="350"/>
      <c r="N571" s="323"/>
      <c r="O571" s="323"/>
      <c r="P571" s="323"/>
      <c r="Q571" s="323"/>
      <c r="R571" s="323"/>
      <c r="S571" s="323"/>
    </row>
    <row r="572" spans="1:19" ht="16.5" customHeight="1" thickBot="1" x14ac:dyDescent="0.3">
      <c r="A572" s="351"/>
      <c r="B572" s="352"/>
      <c r="C572" s="348"/>
      <c r="D572" s="349"/>
      <c r="E572" s="349"/>
      <c r="F572" s="349"/>
      <c r="G572" s="349"/>
      <c r="H572" s="349"/>
      <c r="I572" s="349"/>
      <c r="J572" s="349"/>
      <c r="K572" s="349"/>
      <c r="L572" s="349"/>
      <c r="M572" s="350"/>
      <c r="N572" s="323"/>
      <c r="O572" s="323"/>
      <c r="P572" s="323"/>
      <c r="Q572" s="323"/>
      <c r="R572" s="323"/>
      <c r="S572" s="323"/>
    </row>
    <row r="573" spans="1:19" ht="16.5" customHeight="1" thickBot="1" x14ac:dyDescent="0.3">
      <c r="A573" s="218" t="s">
        <v>314</v>
      </c>
      <c r="B573" s="356" t="s">
        <v>298</v>
      </c>
      <c r="C573" s="356" t="s">
        <v>299</v>
      </c>
      <c r="D573" s="356" t="s">
        <v>300</v>
      </c>
      <c r="E573" s="356" t="s">
        <v>301</v>
      </c>
      <c r="F573" s="356" t="s">
        <v>300</v>
      </c>
      <c r="G573" s="356" t="s">
        <v>302</v>
      </c>
      <c r="H573" s="356" t="s">
        <v>302</v>
      </c>
      <c r="I573" s="356" t="s">
        <v>301</v>
      </c>
      <c r="J573" s="356" t="s">
        <v>303</v>
      </c>
      <c r="K573" s="356" t="s">
        <v>304</v>
      </c>
      <c r="L573" s="356" t="s">
        <v>305</v>
      </c>
      <c r="M573" s="356" t="s">
        <v>306</v>
      </c>
      <c r="N573" s="323"/>
      <c r="O573" s="323"/>
      <c r="P573" s="323"/>
      <c r="Q573" s="323"/>
      <c r="R573" s="323"/>
      <c r="S573" s="323"/>
    </row>
    <row r="574" spans="1:19" ht="16.5" customHeight="1" thickBot="1" x14ac:dyDescent="0.3">
      <c r="A574" s="357">
        <f>SUM(B574:M574)</f>
        <v>12</v>
      </c>
      <c r="B574" s="358">
        <v>1</v>
      </c>
      <c r="C574" s="358">
        <v>1</v>
      </c>
      <c r="D574" s="358">
        <v>1</v>
      </c>
      <c r="E574" s="358">
        <v>1</v>
      </c>
      <c r="F574" s="358">
        <v>1</v>
      </c>
      <c r="G574" s="358">
        <v>1</v>
      </c>
      <c r="H574" s="358">
        <v>1</v>
      </c>
      <c r="I574" s="358">
        <v>1</v>
      </c>
      <c r="J574" s="358">
        <v>1</v>
      </c>
      <c r="K574" s="358">
        <v>1</v>
      </c>
      <c r="L574" s="358">
        <v>1</v>
      </c>
      <c r="M574" s="358">
        <v>1</v>
      </c>
      <c r="N574" s="323"/>
      <c r="O574" s="323"/>
      <c r="P574" s="323"/>
      <c r="Q574" s="323"/>
      <c r="R574" s="323"/>
      <c r="S574" s="323"/>
    </row>
    <row r="575" spans="1:19" ht="16.5" thickBot="1" x14ac:dyDescent="0.3">
      <c r="A575" s="363"/>
      <c r="B575" s="363"/>
      <c r="C575" s="363"/>
      <c r="D575" s="363"/>
      <c r="E575" s="363"/>
      <c r="F575" s="363"/>
      <c r="G575" s="363"/>
      <c r="H575" s="363"/>
      <c r="I575" s="363"/>
      <c r="J575" s="363"/>
      <c r="K575" s="363"/>
      <c r="L575" s="363"/>
      <c r="M575" s="363"/>
      <c r="N575" s="323"/>
      <c r="O575" s="323"/>
      <c r="P575" s="323"/>
      <c r="Q575" s="323"/>
      <c r="R575" s="323"/>
      <c r="S575" s="323"/>
    </row>
    <row r="576" spans="1:19" ht="16.5" customHeight="1" thickBot="1" x14ac:dyDescent="0.3">
      <c r="A576" s="371" t="s">
        <v>325</v>
      </c>
      <c r="B576" s="372"/>
      <c r="C576" s="372"/>
      <c r="D576" s="372"/>
      <c r="E576" s="372"/>
      <c r="F576" s="372"/>
      <c r="G576" s="372"/>
      <c r="H576" s="372"/>
      <c r="I576" s="372"/>
      <c r="J576" s="372"/>
      <c r="K576" s="372"/>
      <c r="L576" s="372"/>
      <c r="M576" s="373"/>
      <c r="N576" s="325"/>
      <c r="O576" s="325"/>
      <c r="P576" s="325"/>
      <c r="Q576" s="325"/>
      <c r="R576" s="325"/>
      <c r="S576" s="325"/>
    </row>
    <row r="577" spans="1:19" ht="16.5" customHeight="1" thickBot="1" x14ac:dyDescent="0.3">
      <c r="A577" s="292" t="s">
        <v>326</v>
      </c>
      <c r="B577" s="374" t="s">
        <v>9</v>
      </c>
      <c r="C577" s="224" t="str">
        <f>IF((B577=""),"",VLOOKUP(B577,ca,2,0))</f>
        <v>SECTOR PUBLICO MUNICIPAL</v>
      </c>
      <c r="D577" s="225"/>
      <c r="E577" s="225"/>
      <c r="F577" s="225"/>
      <c r="G577" s="225"/>
      <c r="H577" s="225"/>
      <c r="I577" s="225"/>
      <c r="J577" s="225"/>
      <c r="K577" s="225"/>
      <c r="L577" s="225"/>
      <c r="M577" s="226"/>
      <c r="N577" s="327"/>
      <c r="O577" s="323"/>
      <c r="P577" s="323"/>
      <c r="Q577" s="323"/>
      <c r="R577" s="323"/>
      <c r="S577" s="323"/>
    </row>
    <row r="578" spans="1:19" ht="16.5" customHeight="1" thickBot="1" x14ac:dyDescent="0.3">
      <c r="A578" s="292" t="s">
        <v>327</v>
      </c>
      <c r="B578" s="374" t="s">
        <v>15</v>
      </c>
      <c r="C578" s="224" t="str">
        <f>IF((B578=""),"",VLOOKUP(B578,ca,2,0))</f>
        <v>SECTOR PUBLICO NO FINANCIERO</v>
      </c>
      <c r="D578" s="225"/>
      <c r="E578" s="225"/>
      <c r="F578" s="225"/>
      <c r="G578" s="225"/>
      <c r="H578" s="225"/>
      <c r="I578" s="225"/>
      <c r="J578" s="225"/>
      <c r="K578" s="225"/>
      <c r="L578" s="225"/>
      <c r="M578" s="226"/>
      <c r="N578" s="327"/>
      <c r="O578" s="323"/>
      <c r="P578" s="323"/>
      <c r="Q578" s="323"/>
      <c r="R578" s="323"/>
      <c r="S578" s="323"/>
    </row>
    <row r="579" spans="1:19" ht="16.5" customHeight="1" thickBot="1" x14ac:dyDescent="0.3">
      <c r="A579" s="292" t="s">
        <v>328</v>
      </c>
      <c r="B579" s="374" t="s">
        <v>21</v>
      </c>
      <c r="C579" s="224" t="str">
        <f>IF((B579=""),"",VLOOKUP(B579,ca,2,0))</f>
        <v>GOBIERNO GENERAL MUNICIPAL</v>
      </c>
      <c r="D579" s="225"/>
      <c r="E579" s="225"/>
      <c r="F579" s="225"/>
      <c r="G579" s="225"/>
      <c r="H579" s="225"/>
      <c r="I579" s="225"/>
      <c r="J579" s="225"/>
      <c r="K579" s="225"/>
      <c r="L579" s="225"/>
      <c r="M579" s="226"/>
      <c r="N579" s="327"/>
      <c r="O579" s="323"/>
      <c r="P579" s="323"/>
      <c r="Q579" s="323"/>
      <c r="R579" s="323"/>
      <c r="S579" s="323"/>
    </row>
    <row r="580" spans="1:19" ht="16.5" customHeight="1" thickBot="1" x14ac:dyDescent="0.3">
      <c r="A580" s="292" t="s">
        <v>329</v>
      </c>
      <c r="B580" s="374" t="s">
        <v>27</v>
      </c>
      <c r="C580" s="224" t="str">
        <f>IF((B580=""),"",VLOOKUP(B580,ca,2,0))</f>
        <v>Gobierno Municipal</v>
      </c>
      <c r="D580" s="225"/>
      <c r="E580" s="225"/>
      <c r="F580" s="225"/>
      <c r="G580" s="225"/>
      <c r="H580" s="225"/>
      <c r="I580" s="225"/>
      <c r="J580" s="225"/>
      <c r="K580" s="225"/>
      <c r="L580" s="225"/>
      <c r="M580" s="226"/>
      <c r="N580" s="345"/>
      <c r="O580" s="323"/>
      <c r="P580" s="323"/>
      <c r="Q580" s="323"/>
      <c r="R580" s="323"/>
      <c r="S580" s="323"/>
    </row>
    <row r="581" spans="1:19" ht="16.5" customHeight="1" thickBot="1" x14ac:dyDescent="0.3">
      <c r="A581" s="292" t="s">
        <v>330</v>
      </c>
      <c r="B581" s="374" t="s">
        <v>37</v>
      </c>
      <c r="C581" s="224" t="str">
        <f>IF((B581=""),"",VLOOKUP(B581,ca,2,0))</f>
        <v>Entidades Paraestatales y Fideicomisos No Empresariales y No Financieros</v>
      </c>
      <c r="D581" s="225"/>
      <c r="E581" s="225"/>
      <c r="F581" s="225"/>
      <c r="G581" s="225"/>
      <c r="H581" s="225"/>
      <c r="I581" s="225"/>
      <c r="J581" s="225"/>
      <c r="K581" s="225"/>
      <c r="L581" s="225"/>
      <c r="M581" s="226"/>
      <c r="N581" s="345"/>
      <c r="O581" s="323"/>
      <c r="P581" s="323"/>
      <c r="Q581" s="323"/>
      <c r="R581" s="323"/>
      <c r="S581" s="323"/>
    </row>
    <row r="582" spans="1:19" ht="16.5" customHeight="1" thickBot="1" x14ac:dyDescent="0.3">
      <c r="A582" s="292" t="s">
        <v>331</v>
      </c>
      <c r="B582" s="375">
        <v>8102</v>
      </c>
      <c r="C582" s="376" t="s">
        <v>501</v>
      </c>
      <c r="D582" s="377"/>
      <c r="E582" s="377"/>
      <c r="F582" s="377"/>
      <c r="G582" s="377"/>
      <c r="H582" s="377"/>
      <c r="I582" s="377"/>
      <c r="J582" s="377"/>
      <c r="K582" s="377"/>
      <c r="L582" s="377"/>
      <c r="M582" s="378"/>
      <c r="N582" s="345"/>
      <c r="O582" s="323"/>
      <c r="P582" s="323"/>
      <c r="Q582" s="323"/>
      <c r="R582" s="323"/>
      <c r="S582" s="323"/>
    </row>
    <row r="583" spans="1:19" ht="16.5" thickBot="1" x14ac:dyDescent="0.3">
      <c r="A583" s="297" t="s">
        <v>334</v>
      </c>
      <c r="B583" s="297"/>
      <c r="C583" s="297"/>
      <c r="D583" s="297"/>
      <c r="E583" s="297"/>
      <c r="F583" s="297"/>
      <c r="G583" s="297"/>
      <c r="H583" s="297"/>
      <c r="I583" s="297"/>
      <c r="J583" s="297"/>
      <c r="K583" s="297"/>
      <c r="L583" s="297"/>
      <c r="M583" s="297"/>
      <c r="N583" s="345"/>
      <c r="O583" s="323"/>
      <c r="P583" s="323"/>
      <c r="Q583" s="323"/>
      <c r="R583" s="323"/>
      <c r="S583" s="323"/>
    </row>
    <row r="584" spans="1:19" ht="16.5" customHeight="1" thickBot="1" x14ac:dyDescent="0.3">
      <c r="A584" s="215" t="s">
        <v>335</v>
      </c>
      <c r="B584" s="216"/>
      <c r="C584" s="216"/>
      <c r="D584" s="216"/>
      <c r="E584" s="216"/>
      <c r="F584" s="216"/>
      <c r="G584" s="216"/>
      <c r="H584" s="216"/>
      <c r="I584" s="216"/>
      <c r="J584" s="216"/>
      <c r="K584" s="216"/>
      <c r="L584" s="216"/>
      <c r="M584" s="217"/>
      <c r="N584" s="379"/>
      <c r="O584" s="325"/>
      <c r="P584" s="325"/>
      <c r="Q584" s="325"/>
      <c r="R584" s="325"/>
      <c r="S584" s="325"/>
    </row>
    <row r="585" spans="1:19" ht="16.5" customHeight="1" thickBot="1" x14ac:dyDescent="0.3">
      <c r="A585" s="218" t="s">
        <v>336</v>
      </c>
      <c r="B585" s="380">
        <v>1400320</v>
      </c>
      <c r="C585" s="329" t="s">
        <v>337</v>
      </c>
      <c r="D585" s="330"/>
      <c r="E585" s="330"/>
      <c r="F585" s="330"/>
      <c r="G585" s="330"/>
      <c r="H585" s="330"/>
      <c r="I585" s="330"/>
      <c r="J585" s="330"/>
      <c r="K585" s="330"/>
      <c r="L585" s="330"/>
      <c r="M585" s="331"/>
      <c r="N585" s="345"/>
      <c r="O585" s="323"/>
      <c r="P585" s="323"/>
      <c r="Q585" s="323"/>
      <c r="R585" s="323"/>
      <c r="S585" s="323"/>
    </row>
    <row r="586" spans="1:19" ht="16.5" thickBot="1" x14ac:dyDescent="0.3">
      <c r="A586" s="218" t="s">
        <v>336</v>
      </c>
      <c r="B586" s="332"/>
      <c r="C586" s="329"/>
      <c r="D586" s="330"/>
      <c r="E586" s="330"/>
      <c r="F586" s="330"/>
      <c r="G586" s="330"/>
      <c r="H586" s="330"/>
      <c r="I586" s="330"/>
      <c r="J586" s="330"/>
      <c r="K586" s="330"/>
      <c r="L586" s="330"/>
      <c r="M586" s="331"/>
      <c r="N586" s="345"/>
      <c r="O586" s="323"/>
      <c r="P586" s="323"/>
      <c r="Q586" s="323"/>
      <c r="R586" s="323"/>
      <c r="S586" s="323"/>
    </row>
    <row r="587" spans="1:19" ht="16.5" thickBot="1" x14ac:dyDescent="0.3">
      <c r="A587" s="297" t="s">
        <v>338</v>
      </c>
      <c r="B587" s="297"/>
      <c r="C587" s="297"/>
      <c r="D587" s="297"/>
      <c r="E587" s="297"/>
      <c r="F587" s="297"/>
      <c r="G587" s="297"/>
      <c r="H587" s="297"/>
      <c r="I587" s="297"/>
      <c r="J587" s="297"/>
      <c r="K587" s="297"/>
      <c r="L587" s="297"/>
      <c r="M587" s="297"/>
      <c r="N587" s="345"/>
      <c r="O587" s="323"/>
      <c r="P587" s="323"/>
      <c r="Q587" s="323"/>
      <c r="R587" s="323"/>
      <c r="S587" s="323"/>
    </row>
    <row r="588" spans="1:19" ht="16.5" thickBot="1" x14ac:dyDescent="0.3">
      <c r="A588" s="215" t="s">
        <v>339</v>
      </c>
      <c r="B588" s="216"/>
      <c r="C588" s="216"/>
      <c r="D588" s="216"/>
      <c r="E588" s="216"/>
      <c r="F588" s="216"/>
      <c r="G588" s="216"/>
      <c r="H588" s="216"/>
      <c r="I588" s="216"/>
      <c r="J588" s="216"/>
      <c r="K588" s="216"/>
      <c r="L588" s="216"/>
      <c r="M588" s="217"/>
      <c r="N588" s="379"/>
      <c r="O588" s="325"/>
      <c r="P588" s="325"/>
      <c r="Q588" s="325"/>
      <c r="R588" s="325"/>
      <c r="S588" s="325"/>
    </row>
    <row r="589" spans="1:19" ht="16.5" customHeight="1" thickBot="1" x14ac:dyDescent="0.3">
      <c r="A589" s="218" t="s">
        <v>340</v>
      </c>
      <c r="B589" s="329" t="s">
        <v>502</v>
      </c>
      <c r="C589" s="330"/>
      <c r="D589" s="330"/>
      <c r="E589" s="330"/>
      <c r="F589" s="330"/>
      <c r="G589" s="330"/>
      <c r="H589" s="330"/>
      <c r="I589" s="330"/>
      <c r="J589" s="330"/>
      <c r="K589" s="330"/>
      <c r="L589" s="330"/>
      <c r="M589" s="331"/>
      <c r="N589" s="345"/>
      <c r="O589" s="323"/>
      <c r="P589" s="323"/>
      <c r="Q589" s="323"/>
      <c r="R589" s="323"/>
      <c r="S589" s="323"/>
    </row>
    <row r="590" spans="1:19" ht="16.5" customHeight="1" thickBot="1" x14ac:dyDescent="0.3">
      <c r="A590" s="218" t="s">
        <v>342</v>
      </c>
      <c r="B590" s="329" t="s">
        <v>503</v>
      </c>
      <c r="C590" s="330"/>
      <c r="D590" s="330"/>
      <c r="E590" s="330"/>
      <c r="F590" s="330"/>
      <c r="G590" s="330"/>
      <c r="H590" s="330"/>
      <c r="I590" s="330"/>
      <c r="J590" s="330"/>
      <c r="K590" s="330"/>
      <c r="L590" s="330"/>
      <c r="M590" s="331"/>
      <c r="N590" s="345"/>
      <c r="O590" s="323"/>
      <c r="P590" s="323"/>
      <c r="Q590" s="323"/>
      <c r="R590" s="323"/>
      <c r="S590" s="323"/>
    </row>
    <row r="591" spans="1:19" ht="16.5" thickBot="1" x14ac:dyDescent="0.25">
      <c r="A591" s="381"/>
      <c r="B591" s="381"/>
      <c r="C591" s="381"/>
      <c r="D591" s="381"/>
      <c r="E591" s="381"/>
      <c r="F591" s="381"/>
      <c r="G591" s="381"/>
      <c r="H591" s="381"/>
      <c r="I591" s="381"/>
      <c r="J591" s="381"/>
      <c r="K591" s="381"/>
      <c r="L591" s="381"/>
      <c r="M591" s="381"/>
      <c r="N591" s="382"/>
      <c r="O591" s="382"/>
      <c r="P591" s="382"/>
      <c r="Q591" s="382"/>
      <c r="R591" s="382"/>
      <c r="S591" s="382"/>
    </row>
    <row r="592" spans="1:19" ht="16.5" customHeight="1" thickBot="1" x14ac:dyDescent="0.25">
      <c r="A592" s="383" t="s">
        <v>344</v>
      </c>
      <c r="B592" s="383"/>
      <c r="C592" s="383"/>
      <c r="D592" s="383"/>
      <c r="E592" s="383"/>
      <c r="F592" s="383"/>
      <c r="G592" s="383"/>
      <c r="H592" s="383"/>
      <c r="I592" s="383"/>
      <c r="J592" s="383"/>
      <c r="K592" s="383"/>
      <c r="L592" s="383"/>
      <c r="M592" s="383"/>
      <c r="N592" s="383"/>
      <c r="O592" s="383"/>
      <c r="P592" s="383"/>
      <c r="Q592" s="383"/>
      <c r="R592" s="383"/>
      <c r="S592" s="383"/>
    </row>
    <row r="593" spans="1:19" ht="16.5" thickBot="1" x14ac:dyDescent="0.25">
      <c r="A593" s="384" t="s">
        <v>274</v>
      </c>
      <c r="B593" s="384" t="s">
        <v>345</v>
      </c>
      <c r="C593" s="384" t="s">
        <v>346</v>
      </c>
      <c r="D593" s="384" t="s">
        <v>331</v>
      </c>
      <c r="E593" s="384" t="s">
        <v>336</v>
      </c>
      <c r="F593" s="384" t="s">
        <v>347</v>
      </c>
      <c r="G593" s="385" t="s">
        <v>348</v>
      </c>
      <c r="H593" s="385" t="s">
        <v>349</v>
      </c>
      <c r="I593" s="385" t="s">
        <v>350</v>
      </c>
      <c r="J593" s="385" t="s">
        <v>351</v>
      </c>
      <c r="K593" s="385" t="s">
        <v>352</v>
      </c>
      <c r="L593" s="385" t="s">
        <v>353</v>
      </c>
      <c r="M593" s="385" t="s">
        <v>354</v>
      </c>
      <c r="N593" s="385" t="s">
        <v>355</v>
      </c>
      <c r="O593" s="385" t="s">
        <v>356</v>
      </c>
      <c r="P593" s="385" t="s">
        <v>357</v>
      </c>
      <c r="Q593" s="385" t="s">
        <v>358</v>
      </c>
      <c r="R593" s="385" t="s">
        <v>359</v>
      </c>
      <c r="S593" s="385" t="s">
        <v>360</v>
      </c>
    </row>
    <row r="594" spans="1:19" ht="15.75" x14ac:dyDescent="0.2">
      <c r="A594" s="386" t="s">
        <v>103</v>
      </c>
      <c r="B594" s="386" t="s">
        <v>465</v>
      </c>
      <c r="C594" s="386">
        <v>31120</v>
      </c>
      <c r="D594" s="386">
        <v>8102</v>
      </c>
      <c r="E594" s="386">
        <v>1400320</v>
      </c>
      <c r="F594" s="387">
        <v>1131</v>
      </c>
      <c r="G594" s="388">
        <v>21902.080000000002</v>
      </c>
      <c r="H594" s="388">
        <v>21902.09</v>
      </c>
      <c r="I594" s="388">
        <v>21902.09</v>
      </c>
      <c r="J594" s="388">
        <v>21902.09</v>
      </c>
      <c r="K594" s="388">
        <v>21902.09</v>
      </c>
      <c r="L594" s="388">
        <v>21902.09</v>
      </c>
      <c r="M594" s="388">
        <v>21902.09</v>
      </c>
      <c r="N594" s="388">
        <v>21902.09</v>
      </c>
      <c r="O594" s="388">
        <v>21902.09</v>
      </c>
      <c r="P594" s="388">
        <v>21902.09</v>
      </c>
      <c r="Q594" s="388">
        <v>21902.09</v>
      </c>
      <c r="R594" s="388">
        <v>21902.1</v>
      </c>
      <c r="S594" s="314">
        <f>SUM(G594:R594)</f>
        <v>262825.07999999996</v>
      </c>
    </row>
    <row r="595" spans="1:19" ht="15.75" x14ac:dyDescent="0.2">
      <c r="A595" s="389" t="s">
        <v>103</v>
      </c>
      <c r="B595" s="389" t="s">
        <v>465</v>
      </c>
      <c r="C595" s="389">
        <v>31120</v>
      </c>
      <c r="D595" s="389">
        <v>8102</v>
      </c>
      <c r="E595" s="389">
        <v>1400320</v>
      </c>
      <c r="F595" s="203">
        <v>1321</v>
      </c>
      <c r="G595" s="138">
        <v>0</v>
      </c>
      <c r="H595" s="138">
        <v>0</v>
      </c>
      <c r="I595" s="138">
        <v>0</v>
      </c>
      <c r="J595" s="138">
        <v>0</v>
      </c>
      <c r="K595" s="138">
        <v>0</v>
      </c>
      <c r="L595" s="138">
        <v>10799.85</v>
      </c>
      <c r="M595" s="138">
        <v>0</v>
      </c>
      <c r="N595" s="138">
        <v>0</v>
      </c>
      <c r="O595" s="138">
        <v>0</v>
      </c>
      <c r="P595" s="138">
        <v>0</v>
      </c>
      <c r="Q595" s="138">
        <v>0</v>
      </c>
      <c r="R595" s="138">
        <v>10799.84</v>
      </c>
      <c r="S595" s="314">
        <f t="shared" ref="S595:S615" si="6">SUM(G595:R595)</f>
        <v>21599.690000000002</v>
      </c>
    </row>
    <row r="596" spans="1:19" ht="15.75" x14ac:dyDescent="0.2">
      <c r="A596" s="389" t="s">
        <v>103</v>
      </c>
      <c r="B596" s="389" t="s">
        <v>465</v>
      </c>
      <c r="C596" s="389">
        <v>31120</v>
      </c>
      <c r="D596" s="389">
        <v>8102</v>
      </c>
      <c r="E596" s="389">
        <v>1400320</v>
      </c>
      <c r="F596" s="203">
        <v>1323</v>
      </c>
      <c r="G596" s="138">
        <v>0</v>
      </c>
      <c r="H596" s="138">
        <v>0</v>
      </c>
      <c r="I596" s="138">
        <v>0</v>
      </c>
      <c r="J596" s="138">
        <v>0</v>
      </c>
      <c r="K596" s="138">
        <v>0</v>
      </c>
      <c r="L596" s="138">
        <v>0</v>
      </c>
      <c r="M596" s="138">
        <v>0</v>
      </c>
      <c r="N596" s="138">
        <v>0</v>
      </c>
      <c r="O596" s="138">
        <v>0</v>
      </c>
      <c r="P596" s="138">
        <v>0</v>
      </c>
      <c r="Q596" s="138">
        <v>0</v>
      </c>
      <c r="R596" s="390">
        <v>35999.49</v>
      </c>
      <c r="S596" s="314">
        <f t="shared" si="6"/>
        <v>35999.49</v>
      </c>
    </row>
    <row r="597" spans="1:19" ht="15.75" x14ac:dyDescent="0.2">
      <c r="A597" s="389" t="s">
        <v>103</v>
      </c>
      <c r="B597" s="389" t="s">
        <v>465</v>
      </c>
      <c r="C597" s="389">
        <v>31120</v>
      </c>
      <c r="D597" s="389">
        <v>8102</v>
      </c>
      <c r="E597" s="389">
        <v>1400320</v>
      </c>
      <c r="F597" s="203">
        <v>1413</v>
      </c>
      <c r="G597" s="138">
        <v>3078.94</v>
      </c>
      <c r="H597" s="138">
        <v>3078.94</v>
      </c>
      <c r="I597" s="138">
        <v>3078.94</v>
      </c>
      <c r="J597" s="138">
        <v>3078.94</v>
      </c>
      <c r="K597" s="138">
        <v>3078.94</v>
      </c>
      <c r="L597" s="138">
        <v>3078.94</v>
      </c>
      <c r="M597" s="138">
        <v>3078.94</v>
      </c>
      <c r="N597" s="138">
        <v>3078.94</v>
      </c>
      <c r="O597" s="138">
        <v>3078.94</v>
      </c>
      <c r="P597" s="138">
        <v>3078.94</v>
      </c>
      <c r="Q597" s="138">
        <v>3078.94</v>
      </c>
      <c r="R597" s="138">
        <v>3078.92</v>
      </c>
      <c r="S597" s="314">
        <f t="shared" si="6"/>
        <v>36947.259999999995</v>
      </c>
    </row>
    <row r="598" spans="1:19" ht="15.75" x14ac:dyDescent="0.2">
      <c r="A598" s="389" t="s">
        <v>103</v>
      </c>
      <c r="B598" s="389" t="s">
        <v>465</v>
      </c>
      <c r="C598" s="389">
        <v>31120</v>
      </c>
      <c r="D598" s="389">
        <v>8102</v>
      </c>
      <c r="E598" s="389">
        <v>1400320</v>
      </c>
      <c r="F598" s="203">
        <v>1421</v>
      </c>
      <c r="G598" s="138">
        <v>1253.4100000000001</v>
      </c>
      <c r="H598" s="138">
        <v>1253.4100000000001</v>
      </c>
      <c r="I598" s="138">
        <v>1253.4100000000001</v>
      </c>
      <c r="J598" s="138">
        <v>1253.4100000000001</v>
      </c>
      <c r="K598" s="138">
        <v>1253.4100000000001</v>
      </c>
      <c r="L598" s="138">
        <v>1253.4100000000001</v>
      </c>
      <c r="M598" s="138">
        <v>1253.4100000000001</v>
      </c>
      <c r="N598" s="138">
        <v>1253.4100000000001</v>
      </c>
      <c r="O598" s="138">
        <v>1253.4100000000001</v>
      </c>
      <c r="P598" s="138">
        <v>1253.4100000000001</v>
      </c>
      <c r="Q598" s="138">
        <v>1253.4100000000001</v>
      </c>
      <c r="R598" s="138">
        <v>1253.3599999999999</v>
      </c>
      <c r="S598" s="314">
        <f t="shared" si="6"/>
        <v>15040.87</v>
      </c>
    </row>
    <row r="599" spans="1:19" ht="15.75" x14ac:dyDescent="0.2">
      <c r="A599" s="389" t="s">
        <v>103</v>
      </c>
      <c r="B599" s="389" t="s">
        <v>465</v>
      </c>
      <c r="C599" s="389">
        <v>31120</v>
      </c>
      <c r="D599" s="389">
        <v>8102</v>
      </c>
      <c r="E599" s="389">
        <v>1400320</v>
      </c>
      <c r="F599" s="203">
        <v>1431</v>
      </c>
      <c r="G599" s="138">
        <v>1573.02</v>
      </c>
      <c r="H599" s="138">
        <v>1573.02</v>
      </c>
      <c r="I599" s="138">
        <v>1573.02</v>
      </c>
      <c r="J599" s="138">
        <v>1573.02</v>
      </c>
      <c r="K599" s="138">
        <v>1573.02</v>
      </c>
      <c r="L599" s="138">
        <v>1573.02</v>
      </c>
      <c r="M599" s="138">
        <v>1573.02</v>
      </c>
      <c r="N599" s="138">
        <v>1573.02</v>
      </c>
      <c r="O599" s="138">
        <v>1573.02</v>
      </c>
      <c r="P599" s="138">
        <v>1573.02</v>
      </c>
      <c r="Q599" s="138">
        <v>1573.01</v>
      </c>
      <c r="R599" s="138">
        <v>1573.02</v>
      </c>
      <c r="S599" s="314">
        <f t="shared" si="6"/>
        <v>18876.230000000003</v>
      </c>
    </row>
    <row r="600" spans="1:19" ht="15.75" x14ac:dyDescent="0.2">
      <c r="A600" s="389" t="s">
        <v>103</v>
      </c>
      <c r="B600" s="389" t="s">
        <v>465</v>
      </c>
      <c r="C600" s="389">
        <v>31120</v>
      </c>
      <c r="D600" s="389">
        <v>8102</v>
      </c>
      <c r="E600" s="389">
        <v>1400320</v>
      </c>
      <c r="F600" s="203">
        <v>1541</v>
      </c>
      <c r="G600" s="138">
        <v>1083.33</v>
      </c>
      <c r="H600" s="138">
        <v>1083.33</v>
      </c>
      <c r="I600" s="138">
        <v>1083.33</v>
      </c>
      <c r="J600" s="138">
        <v>1083.33</v>
      </c>
      <c r="K600" s="138">
        <v>1083.33</v>
      </c>
      <c r="L600" s="138">
        <v>1083.33</v>
      </c>
      <c r="M600" s="138">
        <v>1083.33</v>
      </c>
      <c r="N600" s="138">
        <v>1083.33</v>
      </c>
      <c r="O600" s="138">
        <v>1083.33</v>
      </c>
      <c r="P600" s="138">
        <v>1083.33</v>
      </c>
      <c r="Q600" s="138">
        <v>1083.33</v>
      </c>
      <c r="R600" s="138">
        <v>1083.3699999999999</v>
      </c>
      <c r="S600" s="314">
        <f t="shared" si="6"/>
        <v>13000</v>
      </c>
    </row>
    <row r="601" spans="1:19" ht="15.75" x14ac:dyDescent="0.2">
      <c r="A601" s="389" t="s">
        <v>103</v>
      </c>
      <c r="B601" s="389" t="s">
        <v>465</v>
      </c>
      <c r="C601" s="389">
        <v>31120</v>
      </c>
      <c r="D601" s="389">
        <v>8102</v>
      </c>
      <c r="E601" s="389">
        <v>1400320</v>
      </c>
      <c r="F601" s="203">
        <v>2111</v>
      </c>
      <c r="G601" s="138">
        <v>0</v>
      </c>
      <c r="H601" s="138">
        <v>3797.5</v>
      </c>
      <c r="I601" s="138">
        <v>0</v>
      </c>
      <c r="J601" s="138">
        <v>0</v>
      </c>
      <c r="K601" s="138">
        <v>2000</v>
      </c>
      <c r="L601" s="138">
        <v>0</v>
      </c>
      <c r="M601" s="138">
        <v>0</v>
      </c>
      <c r="N601" s="138">
        <v>2000</v>
      </c>
      <c r="O601" s="138">
        <v>0</v>
      </c>
      <c r="P601" s="138">
        <v>0</v>
      </c>
      <c r="Q601" s="138">
        <v>1000</v>
      </c>
      <c r="R601" s="138">
        <v>0</v>
      </c>
      <c r="S601" s="314">
        <f t="shared" si="6"/>
        <v>8797.5</v>
      </c>
    </row>
    <row r="602" spans="1:19" ht="15.75" x14ac:dyDescent="0.2">
      <c r="A602" s="389" t="s">
        <v>103</v>
      </c>
      <c r="B602" s="389" t="s">
        <v>465</v>
      </c>
      <c r="C602" s="389">
        <v>31120</v>
      </c>
      <c r="D602" s="389">
        <v>8102</v>
      </c>
      <c r="E602" s="389">
        <v>1400320</v>
      </c>
      <c r="F602" s="203">
        <v>2141</v>
      </c>
      <c r="G602" s="138">
        <v>0</v>
      </c>
      <c r="H602" s="138">
        <v>2000</v>
      </c>
      <c r="I602" s="138">
        <v>0</v>
      </c>
      <c r="J602" s="138">
        <v>0</v>
      </c>
      <c r="K602" s="138">
        <v>1000</v>
      </c>
      <c r="L602" s="138">
        <v>0</v>
      </c>
      <c r="M602" s="138">
        <v>0</v>
      </c>
      <c r="N602" s="138">
        <v>1050</v>
      </c>
      <c r="O602" s="138">
        <v>0</v>
      </c>
      <c r="P602" s="138">
        <v>1000</v>
      </c>
      <c r="Q602" s="138">
        <v>0</v>
      </c>
      <c r="R602" s="138">
        <v>0</v>
      </c>
      <c r="S602" s="314">
        <f t="shared" si="6"/>
        <v>5050</v>
      </c>
    </row>
    <row r="603" spans="1:19" ht="15.75" x14ac:dyDescent="0.2">
      <c r="A603" s="389" t="s">
        <v>103</v>
      </c>
      <c r="B603" s="389" t="s">
        <v>465</v>
      </c>
      <c r="C603" s="389">
        <v>31120</v>
      </c>
      <c r="D603" s="389">
        <v>8102</v>
      </c>
      <c r="E603" s="389">
        <v>1400320</v>
      </c>
      <c r="F603" s="203">
        <v>2211</v>
      </c>
      <c r="G603" s="138">
        <v>0</v>
      </c>
      <c r="H603" s="138">
        <v>0</v>
      </c>
      <c r="I603" s="138">
        <v>0</v>
      </c>
      <c r="J603" s="138">
        <v>0</v>
      </c>
      <c r="K603" s="138">
        <v>0</v>
      </c>
      <c r="L603" s="138">
        <v>2500</v>
      </c>
      <c r="M603" s="138">
        <v>0</v>
      </c>
      <c r="N603" s="138">
        <v>0</v>
      </c>
      <c r="O603" s="138">
        <v>0</v>
      </c>
      <c r="P603" s="138">
        <v>0</v>
      </c>
      <c r="Q603" s="138">
        <v>0</v>
      </c>
      <c r="R603" s="138">
        <v>2500</v>
      </c>
      <c r="S603" s="314">
        <f t="shared" si="6"/>
        <v>5000</v>
      </c>
    </row>
    <row r="604" spans="1:19" ht="15.75" x14ac:dyDescent="0.2">
      <c r="A604" s="389" t="s">
        <v>103</v>
      </c>
      <c r="B604" s="389" t="s">
        <v>465</v>
      </c>
      <c r="C604" s="389">
        <v>31120</v>
      </c>
      <c r="D604" s="389">
        <v>8102</v>
      </c>
      <c r="E604" s="389">
        <v>1400320</v>
      </c>
      <c r="F604" s="203">
        <v>2231</v>
      </c>
      <c r="G604" s="138">
        <v>3000</v>
      </c>
      <c r="H604" s="138">
        <v>0</v>
      </c>
      <c r="I604" s="138">
        <v>0</v>
      </c>
      <c r="J604" s="138">
        <v>0</v>
      </c>
      <c r="K604" s="138">
        <v>0</v>
      </c>
      <c r="L604" s="138">
        <v>0</v>
      </c>
      <c r="M604" s="138">
        <v>0</v>
      </c>
      <c r="N604" s="138">
        <v>0</v>
      </c>
      <c r="O604" s="138">
        <v>0</v>
      </c>
      <c r="P604" s="138">
        <v>0</v>
      </c>
      <c r="Q604" s="138">
        <v>0</v>
      </c>
      <c r="R604" s="138">
        <v>0</v>
      </c>
      <c r="S604" s="314">
        <f t="shared" si="6"/>
        <v>3000</v>
      </c>
    </row>
    <row r="605" spans="1:19" ht="15.75" x14ac:dyDescent="0.2">
      <c r="A605" s="389" t="s">
        <v>103</v>
      </c>
      <c r="B605" s="389" t="s">
        <v>465</v>
      </c>
      <c r="C605" s="389">
        <v>31120</v>
      </c>
      <c r="D605" s="389">
        <v>8102</v>
      </c>
      <c r="E605" s="389">
        <v>1400320</v>
      </c>
      <c r="F605" s="203">
        <v>2491</v>
      </c>
      <c r="G605" s="138">
        <v>0</v>
      </c>
      <c r="H605" s="138">
        <v>4000</v>
      </c>
      <c r="I605" s="138">
        <v>0</v>
      </c>
      <c r="J605" s="138">
        <v>0</v>
      </c>
      <c r="K605" s="138">
        <v>2108</v>
      </c>
      <c r="L605" s="138">
        <v>0</v>
      </c>
      <c r="M605" s="138">
        <v>1000</v>
      </c>
      <c r="N605" s="138">
        <v>1000</v>
      </c>
      <c r="O605" s="138">
        <v>0</v>
      </c>
      <c r="P605" s="138">
        <v>1000</v>
      </c>
      <c r="Q605" s="138">
        <v>0</v>
      </c>
      <c r="R605" s="138">
        <v>0</v>
      </c>
      <c r="S605" s="314">
        <f t="shared" si="6"/>
        <v>9108</v>
      </c>
    </row>
    <row r="606" spans="1:19" ht="15.75" x14ac:dyDescent="0.2">
      <c r="A606" s="389" t="s">
        <v>103</v>
      </c>
      <c r="B606" s="389" t="s">
        <v>465</v>
      </c>
      <c r="C606" s="389">
        <v>31120</v>
      </c>
      <c r="D606" s="389">
        <v>8102</v>
      </c>
      <c r="E606" s="389">
        <v>1400320</v>
      </c>
      <c r="F606" s="203">
        <v>2941</v>
      </c>
      <c r="G606" s="138">
        <v>0</v>
      </c>
      <c r="H606" s="138">
        <v>1000</v>
      </c>
      <c r="I606" s="138">
        <v>0</v>
      </c>
      <c r="J606" s="138">
        <v>0</v>
      </c>
      <c r="K606" s="138">
        <v>1000</v>
      </c>
      <c r="L606" s="138">
        <v>0</v>
      </c>
      <c r="M606" s="138">
        <v>1000</v>
      </c>
      <c r="N606" s="138">
        <v>0</v>
      </c>
      <c r="O606" s="138">
        <v>0</v>
      </c>
      <c r="P606" s="138">
        <v>1000</v>
      </c>
      <c r="Q606" s="138">
        <v>0</v>
      </c>
      <c r="R606" s="138">
        <v>0</v>
      </c>
      <c r="S606" s="314">
        <f t="shared" si="6"/>
        <v>4000</v>
      </c>
    </row>
    <row r="607" spans="1:19" ht="15.75" x14ac:dyDescent="0.2">
      <c r="A607" s="389" t="s">
        <v>103</v>
      </c>
      <c r="B607" s="389" t="s">
        <v>465</v>
      </c>
      <c r="C607" s="389">
        <v>31120</v>
      </c>
      <c r="D607" s="389">
        <v>8102</v>
      </c>
      <c r="E607" s="389">
        <v>1400320</v>
      </c>
      <c r="F607" s="203">
        <v>3171</v>
      </c>
      <c r="G607" s="138">
        <v>0</v>
      </c>
      <c r="H607" s="138">
        <v>0</v>
      </c>
      <c r="I607" s="138">
        <v>0</v>
      </c>
      <c r="J607" s="138">
        <v>0</v>
      </c>
      <c r="K607" s="138">
        <v>0</v>
      </c>
      <c r="L607" s="138">
        <v>0</v>
      </c>
      <c r="M607" s="138">
        <v>0</v>
      </c>
      <c r="N607" s="138">
        <v>0</v>
      </c>
      <c r="O607" s="138">
        <v>0</v>
      </c>
      <c r="P607" s="138">
        <v>2100</v>
      </c>
      <c r="Q607" s="138">
        <v>0</v>
      </c>
      <c r="R607" s="138">
        <v>0</v>
      </c>
      <c r="S607" s="314">
        <f t="shared" si="6"/>
        <v>2100</v>
      </c>
    </row>
    <row r="608" spans="1:19" ht="15.75" x14ac:dyDescent="0.2">
      <c r="A608" s="389" t="s">
        <v>103</v>
      </c>
      <c r="B608" s="389" t="s">
        <v>465</v>
      </c>
      <c r="C608" s="389">
        <v>31120</v>
      </c>
      <c r="D608" s="389">
        <v>8102</v>
      </c>
      <c r="E608" s="389">
        <v>1400320</v>
      </c>
      <c r="F608" s="203">
        <v>3290</v>
      </c>
      <c r="G608" s="138">
        <v>0</v>
      </c>
      <c r="H608" s="138">
        <v>0</v>
      </c>
      <c r="I608" s="138">
        <v>2000</v>
      </c>
      <c r="J608" s="138">
        <v>0</v>
      </c>
      <c r="K608" s="138">
        <v>0</v>
      </c>
      <c r="L608" s="138">
        <v>0</v>
      </c>
      <c r="M608" s="138">
        <v>0</v>
      </c>
      <c r="N608" s="138">
        <v>0</v>
      </c>
      <c r="O608" s="138">
        <v>0</v>
      </c>
      <c r="P608" s="138"/>
      <c r="Q608" s="138">
        <v>0</v>
      </c>
      <c r="R608" s="138">
        <v>0</v>
      </c>
      <c r="S608" s="314">
        <f t="shared" si="6"/>
        <v>2000</v>
      </c>
    </row>
    <row r="609" spans="1:19" ht="15.75" x14ac:dyDescent="0.2">
      <c r="A609" s="389" t="s">
        <v>103</v>
      </c>
      <c r="B609" s="389" t="s">
        <v>465</v>
      </c>
      <c r="C609" s="389">
        <v>31120</v>
      </c>
      <c r="D609" s="389">
        <v>8102</v>
      </c>
      <c r="E609" s="389">
        <v>1400320</v>
      </c>
      <c r="F609" s="203">
        <v>3611</v>
      </c>
      <c r="G609" s="138">
        <v>0</v>
      </c>
      <c r="H609" s="138">
        <v>0</v>
      </c>
      <c r="I609" s="138">
        <v>4000</v>
      </c>
      <c r="J609" s="138">
        <v>0</v>
      </c>
      <c r="K609" s="138">
        <v>0</v>
      </c>
      <c r="L609" s="138">
        <v>2000</v>
      </c>
      <c r="M609" s="138"/>
      <c r="N609" s="138"/>
      <c r="O609" s="138"/>
      <c r="P609" s="138">
        <v>2000</v>
      </c>
      <c r="Q609" s="138">
        <v>0</v>
      </c>
      <c r="R609" s="138">
        <v>2350</v>
      </c>
      <c r="S609" s="314">
        <f t="shared" si="6"/>
        <v>10350</v>
      </c>
    </row>
    <row r="610" spans="1:19" ht="15.75" x14ac:dyDescent="0.2">
      <c r="A610" s="389" t="s">
        <v>103</v>
      </c>
      <c r="B610" s="389" t="s">
        <v>465</v>
      </c>
      <c r="C610" s="389">
        <v>31120</v>
      </c>
      <c r="D610" s="389">
        <v>8102</v>
      </c>
      <c r="E610" s="389">
        <v>1400320</v>
      </c>
      <c r="F610" s="203">
        <v>3612</v>
      </c>
      <c r="G610" s="138">
        <v>1000</v>
      </c>
      <c r="H610" s="138">
        <v>0</v>
      </c>
      <c r="I610" s="138">
        <v>28000</v>
      </c>
      <c r="J610" s="138">
        <v>0</v>
      </c>
      <c r="K610" s="138">
        <v>0</v>
      </c>
      <c r="L610" s="138">
        <v>3000</v>
      </c>
      <c r="M610" s="138"/>
      <c r="N610" s="138">
        <v>3006</v>
      </c>
      <c r="O610" s="138">
        <v>0</v>
      </c>
      <c r="P610" s="138">
        <v>0</v>
      </c>
      <c r="Q610" s="138">
        <v>0</v>
      </c>
      <c r="R610" s="138">
        <v>0</v>
      </c>
      <c r="S610" s="314">
        <f t="shared" si="6"/>
        <v>35006</v>
      </c>
    </row>
    <row r="611" spans="1:19" ht="15.75" x14ac:dyDescent="0.2">
      <c r="A611" s="389" t="s">
        <v>103</v>
      </c>
      <c r="B611" s="389" t="s">
        <v>465</v>
      </c>
      <c r="C611" s="389">
        <v>31120</v>
      </c>
      <c r="D611" s="389">
        <v>8102</v>
      </c>
      <c r="E611" s="389">
        <v>1400320</v>
      </c>
      <c r="F611" s="203">
        <v>3651</v>
      </c>
      <c r="G611" s="138">
        <v>0</v>
      </c>
      <c r="H611" s="138">
        <v>4284</v>
      </c>
      <c r="I611" s="138">
        <v>0</v>
      </c>
      <c r="J611" s="138">
        <v>0</v>
      </c>
      <c r="K611" s="138">
        <v>0</v>
      </c>
      <c r="L611" s="138">
        <v>0</v>
      </c>
      <c r="M611" s="138">
        <v>0</v>
      </c>
      <c r="N611" s="138">
        <v>0</v>
      </c>
      <c r="O611" s="138">
        <v>0</v>
      </c>
      <c r="P611" s="138">
        <v>0</v>
      </c>
      <c r="Q611" s="138">
        <v>0</v>
      </c>
      <c r="R611" s="138">
        <v>0</v>
      </c>
      <c r="S611" s="314">
        <f t="shared" si="6"/>
        <v>4284</v>
      </c>
    </row>
    <row r="612" spans="1:19" ht="15.75" x14ac:dyDescent="0.2">
      <c r="A612" s="389" t="s">
        <v>103</v>
      </c>
      <c r="B612" s="389" t="s">
        <v>465</v>
      </c>
      <c r="C612" s="389">
        <v>31120</v>
      </c>
      <c r="D612" s="389">
        <v>8102</v>
      </c>
      <c r="E612" s="389">
        <v>1400320</v>
      </c>
      <c r="F612" s="203">
        <v>3751</v>
      </c>
      <c r="G612" s="138">
        <v>0</v>
      </c>
      <c r="H612" s="138">
        <v>0</v>
      </c>
      <c r="I612" s="138">
        <v>0</v>
      </c>
      <c r="J612" s="138">
        <v>0</v>
      </c>
      <c r="K612" s="138">
        <v>0</v>
      </c>
      <c r="L612" s="138">
        <v>0</v>
      </c>
      <c r="M612" s="138">
        <v>0</v>
      </c>
      <c r="N612" s="138">
        <v>0</v>
      </c>
      <c r="O612" s="138">
        <v>4200</v>
      </c>
      <c r="P612" s="138">
        <v>0</v>
      </c>
      <c r="Q612" s="138">
        <v>0</v>
      </c>
      <c r="R612" s="138">
        <v>0</v>
      </c>
      <c r="S612" s="314">
        <f t="shared" si="6"/>
        <v>4200</v>
      </c>
    </row>
    <row r="613" spans="1:19" ht="15.75" x14ac:dyDescent="0.2">
      <c r="A613" s="389" t="s">
        <v>103</v>
      </c>
      <c r="B613" s="389" t="s">
        <v>465</v>
      </c>
      <c r="C613" s="389">
        <v>31120</v>
      </c>
      <c r="D613" s="389">
        <v>8102</v>
      </c>
      <c r="E613" s="389">
        <v>1400320</v>
      </c>
      <c r="F613" s="203">
        <v>3821</v>
      </c>
      <c r="G613" s="138">
        <v>0</v>
      </c>
      <c r="H613" s="138">
        <v>0</v>
      </c>
      <c r="I613" s="138">
        <v>25000</v>
      </c>
      <c r="J613" s="138">
        <v>0</v>
      </c>
      <c r="K613" s="138">
        <v>0</v>
      </c>
      <c r="L613" s="138">
        <v>2000</v>
      </c>
      <c r="M613" s="138">
        <v>0</v>
      </c>
      <c r="N613" s="138">
        <v>0</v>
      </c>
      <c r="O613" s="138">
        <v>0</v>
      </c>
      <c r="P613" s="138">
        <v>0</v>
      </c>
      <c r="Q613" s="138">
        <v>0</v>
      </c>
      <c r="R613" s="138">
        <v>12000</v>
      </c>
      <c r="S613" s="314">
        <f t="shared" si="6"/>
        <v>39000</v>
      </c>
    </row>
    <row r="614" spans="1:19" ht="49.5" customHeight="1" x14ac:dyDescent="0.2">
      <c r="A614" s="389" t="s">
        <v>103</v>
      </c>
      <c r="B614" s="389" t="s">
        <v>465</v>
      </c>
      <c r="C614" s="389">
        <v>31120</v>
      </c>
      <c r="D614" s="389">
        <v>8102</v>
      </c>
      <c r="E614" s="389">
        <v>1400320</v>
      </c>
      <c r="F614" s="391">
        <v>3981</v>
      </c>
      <c r="G614" s="390">
        <v>614.15</v>
      </c>
      <c r="H614" s="390">
        <v>614.15</v>
      </c>
      <c r="I614" s="390">
        <v>614.15</v>
      </c>
      <c r="J614" s="390">
        <v>614.15</v>
      </c>
      <c r="K614" s="390">
        <v>614.15</v>
      </c>
      <c r="L614" s="390">
        <v>614.15</v>
      </c>
      <c r="M614" s="390">
        <v>614.15</v>
      </c>
      <c r="N614" s="390">
        <v>614.15</v>
      </c>
      <c r="O614" s="390">
        <v>614.15</v>
      </c>
      <c r="P614" s="390">
        <v>614.15</v>
      </c>
      <c r="Q614" s="390">
        <v>614.15</v>
      </c>
      <c r="R614" s="390">
        <v>614.11</v>
      </c>
      <c r="S614" s="314">
        <f t="shared" si="6"/>
        <v>7369.7599999999984</v>
      </c>
    </row>
    <row r="615" spans="1:19" ht="19.5" customHeight="1" x14ac:dyDescent="0.2">
      <c r="A615" s="389" t="s">
        <v>103</v>
      </c>
      <c r="B615" s="389" t="s">
        <v>465</v>
      </c>
      <c r="C615" s="389">
        <v>31120</v>
      </c>
      <c r="D615" s="389">
        <v>8102</v>
      </c>
      <c r="E615" s="389">
        <v>1400320</v>
      </c>
      <c r="F615" s="391">
        <v>5151</v>
      </c>
      <c r="G615" s="390">
        <v>0</v>
      </c>
      <c r="H615" s="390">
        <v>0</v>
      </c>
      <c r="I615" s="390">
        <v>8000</v>
      </c>
      <c r="J615" s="390">
        <v>0</v>
      </c>
      <c r="K615" s="390">
        <v>0</v>
      </c>
      <c r="L615" s="390">
        <v>0</v>
      </c>
      <c r="M615" s="390">
        <v>0</v>
      </c>
      <c r="N615" s="390">
        <v>0</v>
      </c>
      <c r="O615" s="390">
        <v>0</v>
      </c>
      <c r="P615" s="390">
        <v>0</v>
      </c>
      <c r="Q615" s="390">
        <v>0</v>
      </c>
      <c r="R615" s="390">
        <v>0</v>
      </c>
      <c r="S615" s="314">
        <f t="shared" si="6"/>
        <v>8000</v>
      </c>
    </row>
    <row r="616" spans="1:19" ht="16.5" customHeight="1" x14ac:dyDescent="0.2">
      <c r="A616" s="392" t="s">
        <v>361</v>
      </c>
      <c r="B616" s="392"/>
      <c r="C616" s="392"/>
      <c r="D616" s="392"/>
      <c r="E616" s="392"/>
      <c r="F616" s="392"/>
      <c r="G616" s="142">
        <f t="shared" ref="G616:R616" si="7">SUM(G594:G615)</f>
        <v>33504.93</v>
      </c>
      <c r="H616" s="142">
        <f t="shared" si="7"/>
        <v>44586.44</v>
      </c>
      <c r="I616" s="142">
        <f t="shared" si="7"/>
        <v>96504.94</v>
      </c>
      <c r="J616" s="142">
        <f t="shared" si="7"/>
        <v>29504.940000000002</v>
      </c>
      <c r="K616" s="142">
        <f t="shared" si="7"/>
        <v>35612.94</v>
      </c>
      <c r="L616" s="142">
        <f t="shared" si="7"/>
        <v>49804.790000000008</v>
      </c>
      <c r="M616" s="142">
        <f t="shared" si="7"/>
        <v>31504.940000000002</v>
      </c>
      <c r="N616" s="142">
        <f t="shared" si="7"/>
        <v>36560.94</v>
      </c>
      <c r="O616" s="142">
        <f t="shared" si="7"/>
        <v>33704.94</v>
      </c>
      <c r="P616" s="142">
        <f t="shared" si="7"/>
        <v>36604.94</v>
      </c>
      <c r="Q616" s="142">
        <f t="shared" si="7"/>
        <v>30504.93</v>
      </c>
      <c r="R616" s="142">
        <f t="shared" si="7"/>
        <v>93154.209999999992</v>
      </c>
      <c r="S616" s="314">
        <f>SUM(S594:S615)</f>
        <v>551553.87999999989</v>
      </c>
    </row>
    <row r="617" spans="1:19" ht="16.5" customHeight="1" x14ac:dyDescent="0.2">
      <c r="A617" s="143" t="s">
        <v>362</v>
      </c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</row>
    <row r="618" spans="1:19" ht="16.5" customHeight="1" x14ac:dyDescent="0.25">
      <c r="A618" s="393"/>
      <c r="B618" s="393"/>
      <c r="C618" s="393"/>
      <c r="D618" s="393"/>
      <c r="E618" s="393"/>
      <c r="F618" s="393"/>
      <c r="G618" s="393"/>
      <c r="H618" s="393"/>
      <c r="I618" s="393"/>
      <c r="J618" s="393"/>
      <c r="K618" s="393"/>
      <c r="L618" s="393"/>
      <c r="M618" s="393"/>
      <c r="N618" s="393"/>
      <c r="O618" s="393"/>
      <c r="P618" s="393"/>
      <c r="Q618" s="393"/>
      <c r="R618" s="393"/>
      <c r="S618" s="393"/>
    </row>
    <row r="619" spans="1:19" ht="16.5" customHeight="1" x14ac:dyDescent="0.2">
      <c r="B619" s="144" t="s">
        <v>363</v>
      </c>
      <c r="C619" s="144"/>
      <c r="D619" s="144"/>
      <c r="E619" s="145"/>
      <c r="F619" s="146"/>
      <c r="K619" s="144" t="s">
        <v>364</v>
      </c>
      <c r="L619" s="144"/>
      <c r="M619" s="144"/>
    </row>
    <row r="620" spans="1:19" x14ac:dyDescent="0.2">
      <c r="B620" s="145"/>
      <c r="C620" s="145"/>
      <c r="D620" s="145"/>
      <c r="E620" s="145"/>
      <c r="F620" s="146"/>
      <c r="K620" s="145"/>
      <c r="L620" s="145"/>
      <c r="M620" s="145"/>
    </row>
    <row r="621" spans="1:19" ht="16.5" customHeight="1" x14ac:dyDescent="0.2">
      <c r="B621" s="144" t="s">
        <v>461</v>
      </c>
      <c r="C621" s="144"/>
      <c r="D621" s="144"/>
      <c r="E621" s="145"/>
      <c r="F621" s="146"/>
      <c r="K621" s="144" t="s">
        <v>461</v>
      </c>
      <c r="L621" s="144"/>
      <c r="M621" s="144"/>
    </row>
    <row r="622" spans="1:19" ht="16.5" customHeight="1" x14ac:dyDescent="0.2">
      <c r="B622" s="147" t="s">
        <v>366</v>
      </c>
      <c r="C622" s="147"/>
      <c r="D622" s="147"/>
      <c r="E622" s="145"/>
      <c r="F622" s="146"/>
      <c r="K622" s="147" t="s">
        <v>504</v>
      </c>
      <c r="L622" s="147"/>
      <c r="M622" s="147"/>
    </row>
    <row r="623" spans="1:19" ht="16.5" customHeight="1" x14ac:dyDescent="0.2">
      <c r="B623" s="148" t="s">
        <v>368</v>
      </c>
      <c r="C623" s="148"/>
      <c r="D623" s="148"/>
      <c r="E623" s="145"/>
      <c r="F623" s="146"/>
      <c r="K623" s="148" t="s">
        <v>505</v>
      </c>
      <c r="L623" s="148"/>
      <c r="M623" s="148"/>
    </row>
    <row r="624" spans="1:19" ht="16.5" customHeight="1" x14ac:dyDescent="0.2">
      <c r="B624" s="212"/>
      <c r="C624" s="212"/>
      <c r="D624" s="212"/>
      <c r="E624" s="145"/>
      <c r="F624" s="146"/>
      <c r="K624" s="212"/>
      <c r="L624" s="212"/>
      <c r="M624" s="212"/>
    </row>
    <row r="625" spans="1:19" ht="16.5" customHeight="1" x14ac:dyDescent="0.2">
      <c r="B625" s="212"/>
      <c r="C625" s="212"/>
      <c r="D625" s="212"/>
      <c r="E625" s="145"/>
      <c r="F625" s="146"/>
      <c r="K625" s="212"/>
      <c r="L625" s="212"/>
      <c r="M625" s="212"/>
    </row>
    <row r="626" spans="1:19" ht="16.5" customHeight="1" x14ac:dyDescent="0.2">
      <c r="B626" s="212"/>
      <c r="C626" s="212"/>
      <c r="D626" s="212"/>
      <c r="E626" s="145"/>
      <c r="F626" s="146"/>
      <c r="K626" s="212"/>
      <c r="L626" s="212"/>
      <c r="M626" s="212"/>
    </row>
    <row r="627" spans="1:19" ht="16.5" customHeight="1" thickBot="1" x14ac:dyDescent="0.25">
      <c r="B627" s="212"/>
      <c r="C627" s="212"/>
      <c r="D627" s="212"/>
      <c r="E627" s="145"/>
      <c r="F627" s="146"/>
      <c r="K627" s="212"/>
      <c r="L627" s="212"/>
      <c r="M627" s="212"/>
    </row>
    <row r="628" spans="1:19" ht="47.25" customHeight="1" thickBot="1" x14ac:dyDescent="0.35">
      <c r="A628" s="28" t="s">
        <v>270</v>
      </c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2"/>
      <c r="O628" s="22"/>
      <c r="P628" s="22"/>
      <c r="Q628" s="22"/>
      <c r="R628" s="22"/>
      <c r="S628" s="22"/>
    </row>
    <row r="629" spans="1:19" ht="19.5" thickBot="1" x14ac:dyDescent="0.3">
      <c r="A629" s="394" t="s">
        <v>506</v>
      </c>
      <c r="B629" s="395"/>
      <c r="C629" s="395"/>
      <c r="D629" s="395"/>
      <c r="E629" s="395"/>
      <c r="F629" s="395"/>
      <c r="G629" s="395"/>
      <c r="H629" s="395"/>
      <c r="I629" s="395"/>
      <c r="J629" s="395"/>
      <c r="K629" s="395"/>
      <c r="L629" s="395"/>
      <c r="M629" s="396"/>
      <c r="N629" s="22"/>
      <c r="O629" s="22"/>
      <c r="P629" s="22"/>
      <c r="Q629" s="22"/>
      <c r="R629" s="22"/>
      <c r="S629" s="22"/>
    </row>
    <row r="630" spans="1:19" ht="16.5" thickBot="1" x14ac:dyDescent="0.25">
      <c r="A630" s="30" t="s">
        <v>272</v>
      </c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1"/>
      <c r="O630" s="32"/>
      <c r="P630" s="32"/>
      <c r="Q630" s="32"/>
      <c r="R630" s="32"/>
      <c r="S630" s="32"/>
    </row>
    <row r="631" spans="1:19" ht="16.5" thickBot="1" x14ac:dyDescent="0.25">
      <c r="A631" s="33" t="s">
        <v>0</v>
      </c>
      <c r="B631" s="34">
        <v>2</v>
      </c>
      <c r="C631" s="35" t="str">
        <f>IF((B631=""),"",VLOOKUP(B631,QQ,2,0))</f>
        <v>DESARROLLO SOCIAL</v>
      </c>
      <c r="D631" s="36"/>
      <c r="E631" s="36"/>
      <c r="F631" s="36"/>
      <c r="G631" s="36"/>
      <c r="H631" s="36"/>
      <c r="I631" s="36"/>
      <c r="J631" s="36"/>
      <c r="K631" s="36"/>
      <c r="L631" s="36"/>
      <c r="M631" s="37"/>
      <c r="N631" s="31"/>
      <c r="O631" s="32"/>
      <c r="P631" s="32"/>
      <c r="Q631" s="32"/>
      <c r="R631" s="32"/>
      <c r="S631" s="32"/>
    </row>
    <row r="632" spans="1:19" ht="16.5" thickBot="1" x14ac:dyDescent="0.25">
      <c r="A632" s="33" t="s">
        <v>273</v>
      </c>
      <c r="B632" s="34">
        <v>2.2000000000000002</v>
      </c>
      <c r="C632" s="38" t="str">
        <f>IF((B632=""),"",VLOOKUP(B632,AAAAAAAAAAAAAAAAAAAAA,2,0))</f>
        <v>VIVIENDA Y SERVICIOS A LA COMUNIDAD</v>
      </c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1"/>
      <c r="O632" s="32"/>
      <c r="P632" s="32"/>
      <c r="Q632" s="32"/>
      <c r="R632" s="32"/>
      <c r="S632" s="32"/>
    </row>
    <row r="633" spans="1:19" ht="16.5" thickBot="1" x14ac:dyDescent="0.25">
      <c r="A633" s="33" t="s">
        <v>274</v>
      </c>
      <c r="B633" s="39" t="s">
        <v>124</v>
      </c>
      <c r="C633" s="40" t="str">
        <f>IF((B633=""),"",VLOOKUP(B633,EEEEEEEEEEEEEEEEE,2,0))</f>
        <v>Abastecimiento de Agua</v>
      </c>
      <c r="D633" s="40"/>
      <c r="E633" s="40"/>
      <c r="F633" s="40"/>
      <c r="G633" s="40"/>
      <c r="H633" s="40"/>
      <c r="I633" s="40"/>
      <c r="J633" s="40"/>
      <c r="K633" s="40"/>
      <c r="L633" s="40"/>
      <c r="M633" s="41"/>
      <c r="N633" s="31"/>
      <c r="O633" s="32"/>
      <c r="P633" s="32"/>
      <c r="Q633" s="32"/>
      <c r="R633" s="32"/>
      <c r="S633" s="32"/>
    </row>
    <row r="634" spans="1:19" ht="16.5" thickBot="1" x14ac:dyDescent="0.25">
      <c r="A634" s="42" t="s">
        <v>275</v>
      </c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31"/>
      <c r="O634" s="32"/>
      <c r="P634" s="32"/>
      <c r="Q634" s="32"/>
      <c r="R634" s="32"/>
      <c r="S634" s="32"/>
    </row>
    <row r="635" spans="1:19" ht="16.5" thickBot="1" x14ac:dyDescent="0.25">
      <c r="A635" s="397" t="s">
        <v>276</v>
      </c>
      <c r="B635" s="398"/>
      <c r="C635" s="398"/>
      <c r="D635" s="398"/>
      <c r="E635" s="398"/>
      <c r="F635" s="398"/>
      <c r="G635" s="398"/>
      <c r="H635" s="398"/>
      <c r="I635" s="398"/>
      <c r="J635" s="398"/>
      <c r="K635" s="398"/>
      <c r="L635" s="399"/>
      <c r="M635" s="400"/>
      <c r="N635" s="401"/>
      <c r="O635" s="401"/>
      <c r="P635" s="401"/>
      <c r="Q635" s="401"/>
      <c r="R635" s="401"/>
      <c r="S635" s="401"/>
    </row>
    <row r="636" spans="1:19" ht="16.5" thickBot="1" x14ac:dyDescent="0.25">
      <c r="A636" s="50" t="s">
        <v>277</v>
      </c>
      <c r="B636" s="153">
        <v>3</v>
      </c>
      <c r="C636" s="52" t="s">
        <v>278</v>
      </c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31"/>
      <c r="O636" s="32"/>
      <c r="P636" s="32"/>
      <c r="Q636" s="32"/>
      <c r="R636" s="32"/>
      <c r="S636" s="32"/>
    </row>
    <row r="637" spans="1:19" ht="16.5" thickBot="1" x14ac:dyDescent="0.25">
      <c r="A637" s="50" t="s">
        <v>279</v>
      </c>
      <c r="B637" s="153">
        <v>3</v>
      </c>
      <c r="C637" s="52" t="s">
        <v>278</v>
      </c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31"/>
      <c r="O637" s="32"/>
      <c r="P637" s="32"/>
      <c r="Q637" s="32"/>
      <c r="R637" s="32"/>
      <c r="S637" s="32"/>
    </row>
    <row r="638" spans="1:19" ht="16.5" thickBot="1" x14ac:dyDescent="0.25">
      <c r="A638" s="50" t="s">
        <v>280</v>
      </c>
      <c r="B638" s="402" t="s">
        <v>507</v>
      </c>
      <c r="C638" s="403" t="s">
        <v>508</v>
      </c>
      <c r="D638" s="404"/>
      <c r="E638" s="404"/>
      <c r="F638" s="404"/>
      <c r="G638" s="404"/>
      <c r="H638" s="404"/>
      <c r="I638" s="404"/>
      <c r="J638" s="404"/>
      <c r="K638" s="404"/>
      <c r="L638" s="404"/>
      <c r="M638" s="405"/>
      <c r="N638" s="31"/>
      <c r="O638" s="32"/>
      <c r="P638" s="32"/>
      <c r="Q638" s="32"/>
      <c r="R638" s="32"/>
      <c r="S638" s="32"/>
    </row>
    <row r="639" spans="1:19" ht="16.5" thickBot="1" x14ac:dyDescent="0.25">
      <c r="A639" s="50" t="s">
        <v>283</v>
      </c>
      <c r="B639" s="153"/>
      <c r="C639" s="406" t="s">
        <v>284</v>
      </c>
      <c r="D639" s="407"/>
      <c r="E639" s="407"/>
      <c r="F639" s="407"/>
      <c r="G639" s="407"/>
      <c r="H639" s="407"/>
      <c r="I639" s="407"/>
      <c r="J639" s="407"/>
      <c r="K639" s="407"/>
      <c r="L639" s="407"/>
      <c r="M639" s="408"/>
      <c r="N639" s="31"/>
      <c r="O639" s="32"/>
      <c r="P639" s="32"/>
      <c r="Q639" s="32"/>
      <c r="R639" s="32"/>
      <c r="S639" s="32"/>
    </row>
    <row r="640" spans="1:19" ht="16.5" thickBot="1" x14ac:dyDescent="0.25">
      <c r="A640" s="42" t="s">
        <v>285</v>
      </c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31"/>
      <c r="O640" s="32"/>
      <c r="P640" s="32"/>
      <c r="Q640" s="32"/>
      <c r="R640" s="32"/>
      <c r="S640" s="32"/>
    </row>
    <row r="641" spans="1:19" ht="16.5" thickBot="1" x14ac:dyDescent="0.25">
      <c r="A641" s="409" t="s">
        <v>286</v>
      </c>
      <c r="B641" s="410"/>
      <c r="C641" s="410"/>
      <c r="D641" s="410"/>
      <c r="E641" s="410"/>
      <c r="F641" s="410"/>
      <c r="G641" s="410"/>
      <c r="H641" s="410"/>
      <c r="I641" s="410"/>
      <c r="J641" s="410"/>
      <c r="K641" s="410"/>
      <c r="L641" s="410"/>
      <c r="M641" s="411"/>
      <c r="N641" s="412"/>
      <c r="O641" s="401"/>
      <c r="P641" s="401"/>
      <c r="Q641" s="401"/>
      <c r="R641" s="401"/>
      <c r="S641" s="401"/>
    </row>
    <row r="642" spans="1:19" ht="16.5" thickBot="1" x14ac:dyDescent="0.25">
      <c r="A642" s="77" t="s">
        <v>287</v>
      </c>
      <c r="B642" s="59">
        <v>1</v>
      </c>
      <c r="C642" s="122" t="s">
        <v>509</v>
      </c>
      <c r="D642" s="123"/>
      <c r="E642" s="123"/>
      <c r="F642" s="123"/>
      <c r="G642" s="123"/>
      <c r="H642" s="123"/>
      <c r="I642" s="123"/>
      <c r="J642" s="123"/>
      <c r="K642" s="123"/>
      <c r="L642" s="123"/>
      <c r="M642" s="124"/>
      <c r="N642" s="31"/>
      <c r="O642" s="32"/>
      <c r="P642" s="32"/>
      <c r="Q642" s="32"/>
      <c r="R642" s="32"/>
      <c r="S642" s="32"/>
    </row>
    <row r="643" spans="1:19" ht="16.5" thickBot="1" x14ac:dyDescent="0.25">
      <c r="A643" s="61" t="s">
        <v>289</v>
      </c>
      <c r="B643" s="62"/>
      <c r="C643" s="413" t="s">
        <v>510</v>
      </c>
      <c r="D643" s="414"/>
      <c r="E643" s="414"/>
      <c r="F643" s="414"/>
      <c r="G643" s="414"/>
      <c r="H643" s="414"/>
      <c r="I643" s="414"/>
      <c r="J643" s="414"/>
      <c r="K643" s="414"/>
      <c r="L643" s="414"/>
      <c r="M643" s="415"/>
      <c r="N643" s="31"/>
      <c r="O643" s="32"/>
      <c r="P643" s="32"/>
      <c r="Q643" s="32"/>
      <c r="R643" s="32"/>
      <c r="S643" s="32"/>
    </row>
    <row r="644" spans="1:19" ht="16.5" thickBot="1" x14ac:dyDescent="0.25">
      <c r="A644" s="61" t="s">
        <v>291</v>
      </c>
      <c r="B644" s="62"/>
      <c r="C644" s="416">
        <v>4</v>
      </c>
      <c r="D644" s="417"/>
      <c r="E644" s="417"/>
      <c r="F644" s="417"/>
      <c r="G644" s="417"/>
      <c r="H644" s="417"/>
      <c r="I644" s="417"/>
      <c r="J644" s="417"/>
      <c r="K644" s="417"/>
      <c r="L644" s="417"/>
      <c r="M644" s="418"/>
      <c r="N644" s="31"/>
      <c r="O644" s="32"/>
      <c r="P644" s="32"/>
      <c r="Q644" s="32"/>
      <c r="R644" s="32"/>
      <c r="S644" s="32"/>
    </row>
    <row r="645" spans="1:19" ht="15.75" x14ac:dyDescent="0.2">
      <c r="A645" s="64" t="s">
        <v>292</v>
      </c>
      <c r="B645" s="65"/>
      <c r="C645" s="85" t="s">
        <v>511</v>
      </c>
      <c r="D645" s="70"/>
      <c r="E645" s="70"/>
      <c r="F645" s="70"/>
      <c r="G645" s="70"/>
      <c r="H645" s="70"/>
      <c r="I645" s="70"/>
      <c r="J645" s="70"/>
      <c r="K645" s="70"/>
      <c r="L645" s="70"/>
      <c r="M645" s="71"/>
      <c r="N645" s="31"/>
      <c r="O645" s="32"/>
      <c r="P645" s="32"/>
      <c r="Q645" s="32"/>
      <c r="R645" s="32"/>
      <c r="S645" s="32"/>
    </row>
    <row r="646" spans="1:19" ht="15.75" x14ac:dyDescent="0.2">
      <c r="A646" s="72"/>
      <c r="B646" s="162"/>
      <c r="C646" s="86" t="s">
        <v>512</v>
      </c>
      <c r="D646" s="75"/>
      <c r="E646" s="75"/>
      <c r="F646" s="75"/>
      <c r="G646" s="75"/>
      <c r="H646" s="75"/>
      <c r="I646" s="75"/>
      <c r="J646" s="75"/>
      <c r="K646" s="75"/>
      <c r="L646" s="75"/>
      <c r="M646" s="76"/>
      <c r="N646" s="31"/>
      <c r="O646" s="32"/>
      <c r="P646" s="32"/>
      <c r="Q646" s="32"/>
      <c r="R646" s="32"/>
      <c r="S646" s="32"/>
    </row>
    <row r="647" spans="1:19" ht="15.75" x14ac:dyDescent="0.2">
      <c r="A647" s="72"/>
      <c r="B647" s="162"/>
      <c r="C647" s="86" t="s">
        <v>513</v>
      </c>
      <c r="D647" s="75"/>
      <c r="E647" s="75"/>
      <c r="F647" s="75"/>
      <c r="G647" s="75"/>
      <c r="H647" s="75"/>
      <c r="I647" s="75"/>
      <c r="J647" s="75"/>
      <c r="K647" s="75"/>
      <c r="L647" s="75"/>
      <c r="M647" s="76"/>
      <c r="N647" s="31"/>
      <c r="O647" s="32"/>
      <c r="P647" s="32"/>
      <c r="Q647" s="32"/>
      <c r="R647" s="32"/>
      <c r="S647" s="32"/>
    </row>
    <row r="648" spans="1:19" ht="15.75" x14ac:dyDescent="0.2">
      <c r="A648" s="72"/>
      <c r="B648" s="162"/>
      <c r="C648" s="86" t="s">
        <v>514</v>
      </c>
      <c r="D648" s="75"/>
      <c r="E648" s="75"/>
      <c r="F648" s="75"/>
      <c r="G648" s="75"/>
      <c r="H648" s="75"/>
      <c r="I648" s="75"/>
      <c r="J648" s="75"/>
      <c r="K648" s="75"/>
      <c r="L648" s="75"/>
      <c r="M648" s="76"/>
      <c r="N648" s="31"/>
      <c r="O648" s="32"/>
      <c r="P648" s="32"/>
      <c r="Q648" s="32"/>
      <c r="R648" s="32"/>
      <c r="S648" s="32"/>
    </row>
    <row r="649" spans="1:19" ht="16.5" thickBot="1" x14ac:dyDescent="0.25">
      <c r="A649" s="87"/>
      <c r="B649" s="165"/>
      <c r="C649" s="89"/>
      <c r="D649" s="90"/>
      <c r="E649" s="90"/>
      <c r="F649" s="90"/>
      <c r="G649" s="90"/>
      <c r="H649" s="90"/>
      <c r="I649" s="90"/>
      <c r="J649" s="90"/>
      <c r="K649" s="90"/>
      <c r="L649" s="90"/>
      <c r="M649" s="91"/>
      <c r="N649" s="31"/>
      <c r="O649" s="32"/>
      <c r="P649" s="32"/>
      <c r="Q649" s="32"/>
      <c r="R649" s="32"/>
      <c r="S649" s="32"/>
    </row>
    <row r="650" spans="1:19" ht="16.5" thickBot="1" x14ac:dyDescent="0.25">
      <c r="A650" s="77" t="s">
        <v>476</v>
      </c>
      <c r="B650" s="78" t="s">
        <v>298</v>
      </c>
      <c r="C650" s="78" t="s">
        <v>299</v>
      </c>
      <c r="D650" s="78" t="s">
        <v>300</v>
      </c>
      <c r="E650" s="78" t="s">
        <v>301</v>
      </c>
      <c r="F650" s="78" t="s">
        <v>300</v>
      </c>
      <c r="G650" s="78" t="s">
        <v>302</v>
      </c>
      <c r="H650" s="78" t="s">
        <v>302</v>
      </c>
      <c r="I650" s="78" t="s">
        <v>301</v>
      </c>
      <c r="J650" s="78" t="s">
        <v>303</v>
      </c>
      <c r="K650" s="78" t="s">
        <v>304</v>
      </c>
      <c r="L650" s="78" t="s">
        <v>305</v>
      </c>
      <c r="M650" s="78" t="s">
        <v>306</v>
      </c>
      <c r="N650" s="31"/>
      <c r="O650" s="32"/>
      <c r="P650" s="32"/>
      <c r="Q650" s="32"/>
      <c r="R650" s="32"/>
      <c r="S650" s="32"/>
    </row>
    <row r="651" spans="1:19" ht="16.5" thickBot="1" x14ac:dyDescent="0.25">
      <c r="A651" s="419">
        <f>SUM(B651:M651)</f>
        <v>4</v>
      </c>
      <c r="B651" s="420">
        <v>0</v>
      </c>
      <c r="C651" s="420">
        <v>0</v>
      </c>
      <c r="D651" s="420">
        <v>1</v>
      </c>
      <c r="E651" s="420">
        <v>0</v>
      </c>
      <c r="F651" s="420">
        <v>0</v>
      </c>
      <c r="G651" s="420">
        <v>1</v>
      </c>
      <c r="H651" s="420">
        <v>0</v>
      </c>
      <c r="I651" s="420">
        <v>0</v>
      </c>
      <c r="J651" s="420">
        <v>1</v>
      </c>
      <c r="K651" s="420">
        <v>0</v>
      </c>
      <c r="L651" s="420">
        <v>0</v>
      </c>
      <c r="M651" s="420">
        <v>1</v>
      </c>
      <c r="N651" s="80"/>
      <c r="O651" s="81"/>
      <c r="P651" s="81"/>
      <c r="Q651" s="81"/>
      <c r="R651" s="81"/>
      <c r="S651" s="81"/>
    </row>
    <row r="652" spans="1:19" ht="16.5" thickBot="1" x14ac:dyDescent="0.25">
      <c r="A652" s="421" t="s">
        <v>276</v>
      </c>
      <c r="B652" s="422"/>
      <c r="C652" s="422"/>
      <c r="D652" s="422"/>
      <c r="E652" s="422"/>
      <c r="F652" s="422"/>
      <c r="G652" s="422"/>
      <c r="H652" s="422"/>
      <c r="I652" s="422"/>
      <c r="J652" s="422"/>
      <c r="K652" s="422"/>
      <c r="L652" s="422"/>
      <c r="M652" s="423"/>
      <c r="N652" s="424"/>
      <c r="O652" s="424"/>
      <c r="P652" s="424"/>
      <c r="Q652" s="424"/>
      <c r="R652" s="424"/>
      <c r="S652" s="424"/>
    </row>
    <row r="653" spans="1:19" ht="16.5" thickBot="1" x14ac:dyDescent="0.25">
      <c r="A653" s="421" t="s">
        <v>276</v>
      </c>
      <c r="B653" s="422"/>
      <c r="C653" s="422"/>
      <c r="D653" s="422"/>
      <c r="E653" s="422"/>
      <c r="F653" s="422"/>
      <c r="G653" s="422"/>
      <c r="H653" s="422"/>
      <c r="I653" s="422"/>
      <c r="J653" s="422"/>
      <c r="K653" s="422"/>
      <c r="L653" s="422"/>
      <c r="M653" s="423"/>
      <c r="N653" s="32"/>
      <c r="O653" s="32"/>
      <c r="P653" s="32"/>
      <c r="Q653" s="32"/>
      <c r="R653" s="32"/>
      <c r="S653" s="32"/>
    </row>
    <row r="654" spans="1:19" ht="16.5" thickBot="1" x14ac:dyDescent="0.25">
      <c r="A654" s="409" t="s">
        <v>325</v>
      </c>
      <c r="B654" s="410"/>
      <c r="C654" s="410"/>
      <c r="D654" s="410"/>
      <c r="E654" s="410"/>
      <c r="F654" s="410"/>
      <c r="G654" s="410"/>
      <c r="H654" s="410"/>
      <c r="I654" s="410"/>
      <c r="J654" s="410"/>
      <c r="K654" s="410"/>
      <c r="L654" s="410"/>
      <c r="M654" s="411"/>
      <c r="N654" s="412"/>
      <c r="O654" s="401"/>
      <c r="P654" s="401"/>
      <c r="Q654" s="425"/>
      <c r="R654" s="425"/>
      <c r="S654" s="425"/>
    </row>
    <row r="655" spans="1:19" ht="16.5" thickBot="1" x14ac:dyDescent="0.25">
      <c r="A655" s="77" t="s">
        <v>326</v>
      </c>
      <c r="B655" s="103" t="s">
        <v>9</v>
      </c>
      <c r="C655" s="426" t="str">
        <f>IF((B655=""),"",VLOOKUP(B655,VVV,2,0))</f>
        <v>SECTOR PUBLICO MUNICIPAL</v>
      </c>
      <c r="D655" s="427"/>
      <c r="E655" s="427"/>
      <c r="F655" s="427"/>
      <c r="G655" s="427"/>
      <c r="H655" s="427"/>
      <c r="I655" s="427"/>
      <c r="J655" s="427"/>
      <c r="K655" s="427"/>
      <c r="L655" s="427"/>
      <c r="M655" s="428"/>
      <c r="N655" s="31"/>
      <c r="O655" s="32"/>
      <c r="P655" s="32"/>
      <c r="Q655" s="102"/>
      <c r="R655" s="102"/>
      <c r="S655" s="102"/>
    </row>
    <row r="656" spans="1:19" ht="16.5" thickBot="1" x14ac:dyDescent="0.25">
      <c r="A656" s="77" t="s">
        <v>327</v>
      </c>
      <c r="B656" s="103" t="s">
        <v>15</v>
      </c>
      <c r="C656" s="426" t="str">
        <f>IF((B656=""),"",VLOOKUP(B656,VVV,2,0))</f>
        <v>SECTOR PUBLICO NO FINANCIERO</v>
      </c>
      <c r="D656" s="427"/>
      <c r="E656" s="427"/>
      <c r="F656" s="427"/>
      <c r="G656" s="427"/>
      <c r="H656" s="427"/>
      <c r="I656" s="427"/>
      <c r="J656" s="427"/>
      <c r="K656" s="427"/>
      <c r="L656" s="427"/>
      <c r="M656" s="428"/>
      <c r="N656" s="31"/>
      <c r="O656" s="32"/>
      <c r="P656" s="32"/>
      <c r="Q656" s="102"/>
      <c r="R656" s="102"/>
      <c r="S656" s="102"/>
    </row>
    <row r="657" spans="1:19" ht="16.5" thickBot="1" x14ac:dyDescent="0.25">
      <c r="A657" s="77" t="s">
        <v>328</v>
      </c>
      <c r="B657" s="103" t="s">
        <v>21</v>
      </c>
      <c r="C657" s="426" t="str">
        <f>IF((B657=""),"",VLOOKUP(B657,VVV,2,0))</f>
        <v>GOBIERNO GENERAL MUNICIPAL</v>
      </c>
      <c r="D657" s="427"/>
      <c r="E657" s="427"/>
      <c r="F657" s="427"/>
      <c r="G657" s="427"/>
      <c r="H657" s="427"/>
      <c r="I657" s="427"/>
      <c r="J657" s="427"/>
      <c r="K657" s="427"/>
      <c r="L657" s="427"/>
      <c r="M657" s="428"/>
      <c r="N657" s="31"/>
      <c r="O657" s="32"/>
      <c r="P657" s="32"/>
      <c r="Q657" s="102"/>
      <c r="R657" s="102"/>
      <c r="S657" s="102"/>
    </row>
    <row r="658" spans="1:19" ht="16.5" thickBot="1" x14ac:dyDescent="0.25">
      <c r="A658" s="77" t="s">
        <v>329</v>
      </c>
      <c r="B658" s="103" t="s">
        <v>37</v>
      </c>
      <c r="C658" s="426" t="str">
        <f>IF((B658=""),"",VLOOKUP(B658,VVV,2,0))</f>
        <v>Entidades Paraestatales y Fideicomisos No Empresariales y No Financieros</v>
      </c>
      <c r="D658" s="427"/>
      <c r="E658" s="427"/>
      <c r="F658" s="427"/>
      <c r="G658" s="427"/>
      <c r="H658" s="427"/>
      <c r="I658" s="427"/>
      <c r="J658" s="427"/>
      <c r="K658" s="427"/>
      <c r="L658" s="427"/>
      <c r="M658" s="428"/>
      <c r="N658" s="31"/>
      <c r="O658" s="32"/>
      <c r="P658" s="32"/>
      <c r="Q658" s="102"/>
      <c r="R658" s="102"/>
      <c r="S658" s="102"/>
    </row>
    <row r="659" spans="1:19" ht="16.5" thickBot="1" x14ac:dyDescent="0.25">
      <c r="A659" s="77" t="s">
        <v>330</v>
      </c>
      <c r="B659" s="103" t="s">
        <v>37</v>
      </c>
      <c r="C659" s="426" t="str">
        <f>IF((B659=""),"",VLOOKUP(B659,VVV,2,0))</f>
        <v>Entidades Paraestatales y Fideicomisos No Empresariales y No Financieros</v>
      </c>
      <c r="D659" s="427"/>
      <c r="E659" s="427"/>
      <c r="F659" s="427"/>
      <c r="G659" s="427"/>
      <c r="H659" s="427"/>
      <c r="I659" s="427"/>
      <c r="J659" s="427"/>
      <c r="K659" s="427"/>
      <c r="L659" s="427"/>
      <c r="M659" s="428"/>
      <c r="N659" s="31"/>
      <c r="O659" s="32"/>
      <c r="P659" s="32"/>
      <c r="Q659" s="102"/>
      <c r="R659" s="102"/>
      <c r="S659" s="102"/>
    </row>
    <row r="660" spans="1:19" ht="16.5" thickBot="1" x14ac:dyDescent="0.25">
      <c r="A660" s="77" t="s">
        <v>331</v>
      </c>
      <c r="B660" s="429">
        <v>8105</v>
      </c>
      <c r="C660" s="426" t="s">
        <v>515</v>
      </c>
      <c r="D660" s="427"/>
      <c r="E660" s="427"/>
      <c r="F660" s="427"/>
      <c r="G660" s="427"/>
      <c r="H660" s="427"/>
      <c r="I660" s="427"/>
      <c r="J660" s="427"/>
      <c r="K660" s="427"/>
      <c r="L660" s="427"/>
      <c r="M660" s="428"/>
      <c r="N660" s="31"/>
      <c r="O660" s="31"/>
      <c r="P660" s="31"/>
      <c r="Q660" s="167"/>
      <c r="R660" s="167"/>
      <c r="S660" s="167"/>
    </row>
    <row r="661" spans="1:19" ht="16.5" thickBot="1" x14ac:dyDescent="0.25">
      <c r="A661" s="430" t="s">
        <v>334</v>
      </c>
      <c r="B661" s="430"/>
      <c r="C661" s="430"/>
      <c r="D661" s="430"/>
      <c r="E661" s="430"/>
      <c r="F661" s="430"/>
      <c r="G661" s="430"/>
      <c r="H661" s="430"/>
      <c r="I661" s="430"/>
      <c r="J661" s="430"/>
      <c r="K661" s="430"/>
      <c r="L661" s="430"/>
      <c r="M661" s="430"/>
      <c r="N661" s="31"/>
      <c r="O661" s="32"/>
      <c r="P661" s="32"/>
      <c r="Q661" s="32"/>
      <c r="R661" s="32"/>
      <c r="S661" s="32"/>
    </row>
    <row r="662" spans="1:19" ht="16.5" thickBot="1" x14ac:dyDescent="0.25">
      <c r="A662" s="409" t="s">
        <v>335</v>
      </c>
      <c r="B662" s="410"/>
      <c r="C662" s="410"/>
      <c r="D662" s="410"/>
      <c r="E662" s="410"/>
      <c r="F662" s="410"/>
      <c r="G662" s="410"/>
      <c r="H662" s="410"/>
      <c r="I662" s="410"/>
      <c r="J662" s="410"/>
      <c r="K662" s="410"/>
      <c r="L662" s="410"/>
      <c r="M662" s="411"/>
      <c r="N662" s="401"/>
      <c r="O662" s="401"/>
      <c r="P662" s="401"/>
      <c r="Q662" s="401"/>
      <c r="R662" s="401"/>
      <c r="S662" s="401"/>
    </row>
    <row r="663" spans="1:19" ht="16.5" thickBot="1" x14ac:dyDescent="0.25">
      <c r="A663" s="77" t="s">
        <v>336</v>
      </c>
      <c r="B663" s="431">
        <v>1400320</v>
      </c>
      <c r="C663" s="158" t="s">
        <v>337</v>
      </c>
      <c r="D663" s="159"/>
      <c r="E663" s="159"/>
      <c r="F663" s="159"/>
      <c r="G663" s="159"/>
      <c r="H663" s="159"/>
      <c r="I663" s="159"/>
      <c r="J663" s="159"/>
      <c r="K663" s="159"/>
      <c r="L663" s="159"/>
      <c r="M663" s="160"/>
      <c r="N663" s="32"/>
      <c r="O663" s="32"/>
      <c r="P663" s="32"/>
      <c r="Q663" s="32"/>
      <c r="R663" s="32"/>
      <c r="S663" s="32"/>
    </row>
    <row r="664" spans="1:19" ht="16.5" thickBot="1" x14ac:dyDescent="0.25">
      <c r="A664" s="77"/>
      <c r="B664" s="432"/>
      <c r="C664" s="158"/>
      <c r="D664" s="159"/>
      <c r="E664" s="159"/>
      <c r="F664" s="159"/>
      <c r="G664" s="159"/>
      <c r="H664" s="159"/>
      <c r="I664" s="159"/>
      <c r="J664" s="159"/>
      <c r="K664" s="159"/>
      <c r="L664" s="159"/>
      <c r="M664" s="160"/>
      <c r="N664" s="32"/>
      <c r="O664" s="32"/>
      <c r="P664" s="32"/>
      <c r="Q664" s="32"/>
      <c r="R664" s="32"/>
      <c r="S664" s="32"/>
    </row>
    <row r="665" spans="1:19" ht="16.5" thickBot="1" x14ac:dyDescent="0.25">
      <c r="A665" s="433" t="s">
        <v>338</v>
      </c>
      <c r="B665" s="433"/>
      <c r="C665" s="433"/>
      <c r="D665" s="433"/>
      <c r="E665" s="433"/>
      <c r="F665" s="433"/>
      <c r="G665" s="433"/>
      <c r="H665" s="433"/>
      <c r="I665" s="433"/>
      <c r="J665" s="433"/>
      <c r="K665" s="433"/>
      <c r="L665" s="433"/>
      <c r="M665" s="434"/>
      <c r="N665" s="31"/>
      <c r="O665" s="32"/>
      <c r="P665" s="32"/>
      <c r="Q665" s="32"/>
      <c r="R665" s="32"/>
      <c r="S665" s="32"/>
    </row>
    <row r="666" spans="1:19" ht="16.5" thickBot="1" x14ac:dyDescent="0.25">
      <c r="A666" s="409" t="s">
        <v>339</v>
      </c>
      <c r="B666" s="410"/>
      <c r="C666" s="410"/>
      <c r="D666" s="410"/>
      <c r="E666" s="410"/>
      <c r="F666" s="410"/>
      <c r="G666" s="410"/>
      <c r="H666" s="410"/>
      <c r="I666" s="410"/>
      <c r="J666" s="410"/>
      <c r="K666" s="410"/>
      <c r="L666" s="410"/>
      <c r="M666" s="411"/>
      <c r="N666" s="401"/>
      <c r="O666" s="401"/>
      <c r="P666" s="401"/>
      <c r="Q666" s="401"/>
      <c r="R666" s="401"/>
      <c r="S666" s="401"/>
    </row>
    <row r="667" spans="1:19" ht="16.5" thickBot="1" x14ac:dyDescent="0.25">
      <c r="A667" s="77" t="s">
        <v>340</v>
      </c>
      <c r="B667" s="122" t="s">
        <v>516</v>
      </c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4"/>
      <c r="N667" s="32"/>
      <c r="O667" s="32"/>
      <c r="P667" s="32"/>
      <c r="Q667" s="32"/>
      <c r="R667" s="32"/>
      <c r="S667" s="32"/>
    </row>
    <row r="668" spans="1:19" ht="16.5" thickBot="1" x14ac:dyDescent="0.25">
      <c r="A668" s="77" t="s">
        <v>342</v>
      </c>
      <c r="B668" s="122" t="s">
        <v>517</v>
      </c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4"/>
      <c r="N668" s="32"/>
      <c r="O668" s="32"/>
      <c r="P668" s="32"/>
      <c r="Q668" s="32"/>
      <c r="R668" s="32"/>
      <c r="S668" s="32"/>
    </row>
    <row r="669" spans="1:19" ht="16.5" thickBot="1" x14ac:dyDescent="0.25">
      <c r="A669" s="435"/>
      <c r="B669" s="435"/>
      <c r="C669" s="435"/>
      <c r="D669" s="435"/>
      <c r="E669" s="435"/>
      <c r="F669" s="435"/>
      <c r="G669" s="435"/>
      <c r="H669" s="435"/>
      <c r="I669" s="435"/>
      <c r="J669" s="435"/>
      <c r="K669" s="435"/>
      <c r="L669" s="435"/>
      <c r="M669" s="435"/>
      <c r="N669" s="32"/>
      <c r="O669" s="32"/>
      <c r="P669" s="32"/>
      <c r="Q669" s="32"/>
      <c r="R669" s="32"/>
      <c r="S669" s="32"/>
    </row>
    <row r="670" spans="1:19" ht="16.5" thickBot="1" x14ac:dyDescent="0.25">
      <c r="A670" s="436" t="s">
        <v>344</v>
      </c>
      <c r="B670" s="437"/>
      <c r="C670" s="437"/>
      <c r="D670" s="437"/>
      <c r="E670" s="437"/>
      <c r="F670" s="437"/>
      <c r="G670" s="437"/>
      <c r="H670" s="437"/>
      <c r="I670" s="437"/>
      <c r="J670" s="437"/>
      <c r="K670" s="437"/>
      <c r="L670" s="437"/>
      <c r="M670" s="437"/>
      <c r="N670" s="437"/>
      <c r="O670" s="437"/>
      <c r="P670" s="437"/>
      <c r="Q670" s="437"/>
      <c r="R670" s="437"/>
      <c r="S670" s="438"/>
    </row>
    <row r="671" spans="1:19" ht="16.5" thickBot="1" x14ac:dyDescent="0.25">
      <c r="A671" s="439" t="s">
        <v>274</v>
      </c>
      <c r="B671" s="439" t="s">
        <v>345</v>
      </c>
      <c r="C671" s="439" t="s">
        <v>346</v>
      </c>
      <c r="D671" s="439" t="s">
        <v>331</v>
      </c>
      <c r="E671" s="439" t="s">
        <v>336</v>
      </c>
      <c r="F671" s="439" t="s">
        <v>347</v>
      </c>
      <c r="G671" s="440" t="s">
        <v>348</v>
      </c>
      <c r="H671" s="440" t="s">
        <v>349</v>
      </c>
      <c r="I671" s="440" t="s">
        <v>350</v>
      </c>
      <c r="J671" s="440" t="s">
        <v>351</v>
      </c>
      <c r="K671" s="440" t="s">
        <v>352</v>
      </c>
      <c r="L671" s="440" t="s">
        <v>353</v>
      </c>
      <c r="M671" s="440" t="s">
        <v>354</v>
      </c>
      <c r="N671" s="440" t="s">
        <v>355</v>
      </c>
      <c r="O671" s="440" t="s">
        <v>356</v>
      </c>
      <c r="P671" s="440" t="s">
        <v>357</v>
      </c>
      <c r="Q671" s="440" t="s">
        <v>358</v>
      </c>
      <c r="R671" s="440" t="s">
        <v>359</v>
      </c>
      <c r="S671" s="440" t="s">
        <v>360</v>
      </c>
    </row>
    <row r="672" spans="1:19" ht="16.5" thickBot="1" x14ac:dyDescent="0.25">
      <c r="A672" s="441" t="s">
        <v>124</v>
      </c>
      <c r="B672" s="442" t="s">
        <v>507</v>
      </c>
      <c r="C672" s="442">
        <v>31120</v>
      </c>
      <c r="D672" s="442">
        <v>8105</v>
      </c>
      <c r="E672" s="442">
        <v>1400320</v>
      </c>
      <c r="F672" s="443">
        <v>1131</v>
      </c>
      <c r="G672" s="444">
        <v>138664.62</v>
      </c>
      <c r="H672" s="444">
        <v>138664.62</v>
      </c>
      <c r="I672" s="444">
        <v>138664.62</v>
      </c>
      <c r="J672" s="444">
        <v>138664.62</v>
      </c>
      <c r="K672" s="444">
        <v>138664.62</v>
      </c>
      <c r="L672" s="444">
        <v>138664.62</v>
      </c>
      <c r="M672" s="444">
        <v>138664.62</v>
      </c>
      <c r="N672" s="444">
        <v>138664.62</v>
      </c>
      <c r="O672" s="444">
        <v>138664.62</v>
      </c>
      <c r="P672" s="444">
        <v>138664.62</v>
      </c>
      <c r="Q672" s="444">
        <v>138664.62</v>
      </c>
      <c r="R672" s="444">
        <v>138664.6</v>
      </c>
      <c r="S672" s="445">
        <f>SUM(G672:R672)</f>
        <v>1663975.4200000004</v>
      </c>
    </row>
    <row r="673" spans="1:19" ht="16.5" thickBot="1" x14ac:dyDescent="0.25">
      <c r="A673" s="446" t="s">
        <v>124</v>
      </c>
      <c r="B673" s="446" t="s">
        <v>507</v>
      </c>
      <c r="C673" s="446">
        <v>31120</v>
      </c>
      <c r="D673" s="446">
        <v>8105</v>
      </c>
      <c r="E673" s="446">
        <v>1400320</v>
      </c>
      <c r="F673" s="447">
        <v>1321</v>
      </c>
      <c r="G673" s="448">
        <v>0</v>
      </c>
      <c r="H673" s="448">
        <v>0</v>
      </c>
      <c r="I673" s="448">
        <v>0</v>
      </c>
      <c r="J673" s="448">
        <v>0</v>
      </c>
      <c r="K673" s="448">
        <v>0</v>
      </c>
      <c r="L673" s="448">
        <v>68375.06</v>
      </c>
      <c r="M673" s="448">
        <v>0</v>
      </c>
      <c r="N673" s="448">
        <v>0</v>
      </c>
      <c r="O673" s="448">
        <v>0</v>
      </c>
      <c r="P673" s="448">
        <v>0</v>
      </c>
      <c r="Q673" s="448">
        <v>68375.06</v>
      </c>
      <c r="R673" s="448">
        <v>0</v>
      </c>
      <c r="S673" s="445">
        <f t="shared" ref="S673:S691" si="8">SUM(G673:R673)</f>
        <v>136750.12</v>
      </c>
    </row>
    <row r="674" spans="1:19" ht="16.5" thickBot="1" x14ac:dyDescent="0.25">
      <c r="A674" s="446" t="s">
        <v>124</v>
      </c>
      <c r="B674" s="446" t="s">
        <v>507</v>
      </c>
      <c r="C674" s="446">
        <v>31120</v>
      </c>
      <c r="D674" s="446">
        <v>8105</v>
      </c>
      <c r="E674" s="446">
        <v>1400320</v>
      </c>
      <c r="F674" s="447">
        <v>1323</v>
      </c>
      <c r="G674" s="448">
        <v>0</v>
      </c>
      <c r="H674" s="448">
        <v>0</v>
      </c>
      <c r="I674" s="448">
        <v>0</v>
      </c>
      <c r="J674" s="448">
        <v>0</v>
      </c>
      <c r="K674" s="448">
        <v>0</v>
      </c>
      <c r="L674" s="448">
        <v>0</v>
      </c>
      <c r="M674" s="448">
        <v>0</v>
      </c>
      <c r="N674" s="448">
        <v>0</v>
      </c>
      <c r="O674" s="448">
        <v>0</v>
      </c>
      <c r="P674" s="448">
        <v>0</v>
      </c>
      <c r="Q674" s="448">
        <v>0</v>
      </c>
      <c r="R674" s="448">
        <v>227916.86</v>
      </c>
      <c r="S674" s="445">
        <f t="shared" si="8"/>
        <v>227916.86</v>
      </c>
    </row>
    <row r="675" spans="1:19" ht="16.5" thickBot="1" x14ac:dyDescent="0.25">
      <c r="A675" s="446" t="s">
        <v>124</v>
      </c>
      <c r="B675" s="446" t="s">
        <v>518</v>
      </c>
      <c r="C675" s="446">
        <v>31120</v>
      </c>
      <c r="D675" s="446">
        <v>8105</v>
      </c>
      <c r="E675" s="446">
        <v>1400320</v>
      </c>
      <c r="F675" s="447">
        <v>1331</v>
      </c>
      <c r="G675" s="448">
        <v>2000</v>
      </c>
      <c r="H675" s="448">
        <v>1000</v>
      </c>
      <c r="I675" s="448">
        <v>2000</v>
      </c>
      <c r="J675" s="448">
        <v>1000</v>
      </c>
      <c r="K675" s="448">
        <v>1000</v>
      </c>
      <c r="L675" s="448">
        <v>500</v>
      </c>
      <c r="M675" s="448">
        <v>1000</v>
      </c>
      <c r="N675" s="448">
        <v>3000</v>
      </c>
      <c r="O675" s="448">
        <v>500</v>
      </c>
      <c r="P675" s="448">
        <v>1000</v>
      </c>
      <c r="Q675" s="448">
        <v>4000</v>
      </c>
      <c r="R675" s="448">
        <v>3000</v>
      </c>
      <c r="S675" s="445">
        <f t="shared" si="8"/>
        <v>20000</v>
      </c>
    </row>
    <row r="676" spans="1:19" ht="16.5" thickBot="1" x14ac:dyDescent="0.25">
      <c r="A676" s="446" t="s">
        <v>124</v>
      </c>
      <c r="B676" s="446" t="s">
        <v>507</v>
      </c>
      <c r="C676" s="446">
        <v>31120</v>
      </c>
      <c r="D676" s="446">
        <v>8105</v>
      </c>
      <c r="E676" s="446">
        <v>1400320</v>
      </c>
      <c r="F676" s="447">
        <v>1413</v>
      </c>
      <c r="G676" s="448">
        <v>17614.37</v>
      </c>
      <c r="H676" s="448">
        <v>17614.37</v>
      </c>
      <c r="I676" s="448">
        <v>17614.37</v>
      </c>
      <c r="J676" s="448">
        <v>17614.37</v>
      </c>
      <c r="K676" s="448">
        <v>17614.37</v>
      </c>
      <c r="L676" s="448">
        <v>17614.37</v>
      </c>
      <c r="M676" s="448">
        <v>17614.37</v>
      </c>
      <c r="N676" s="448">
        <v>17614.37</v>
      </c>
      <c r="O676" s="448">
        <v>17614.37</v>
      </c>
      <c r="P676" s="448">
        <v>17614.37</v>
      </c>
      <c r="Q676" s="448">
        <v>17614.37</v>
      </c>
      <c r="R676" s="448">
        <v>17614.310000000001</v>
      </c>
      <c r="S676" s="445">
        <f t="shared" si="8"/>
        <v>211372.37999999998</v>
      </c>
    </row>
    <row r="677" spans="1:19" ht="16.5" thickBot="1" x14ac:dyDescent="0.25">
      <c r="A677" s="446" t="s">
        <v>124</v>
      </c>
      <c r="B677" s="446" t="s">
        <v>507</v>
      </c>
      <c r="C677" s="446">
        <v>31120</v>
      </c>
      <c r="D677" s="446">
        <v>8105</v>
      </c>
      <c r="E677" s="446">
        <v>1400320</v>
      </c>
      <c r="F677" s="447">
        <v>1421</v>
      </c>
      <c r="G677" s="448">
        <v>8009.34</v>
      </c>
      <c r="H677" s="448">
        <v>8009.34</v>
      </c>
      <c r="I677" s="448">
        <v>8009.34</v>
      </c>
      <c r="J677" s="448">
        <v>8009.34</v>
      </c>
      <c r="K677" s="448">
        <v>8009.34</v>
      </c>
      <c r="L677" s="448">
        <v>8009.34</v>
      </c>
      <c r="M677" s="448">
        <v>8009.34</v>
      </c>
      <c r="N677" s="448">
        <v>8009.34</v>
      </c>
      <c r="O677" s="448">
        <v>8009.34</v>
      </c>
      <c r="P677" s="448">
        <v>8009.34</v>
      </c>
      <c r="Q677" s="448">
        <v>8009.34</v>
      </c>
      <c r="R677" s="448">
        <v>8009.31</v>
      </c>
      <c r="S677" s="445">
        <f t="shared" si="8"/>
        <v>96112.049999999974</v>
      </c>
    </row>
    <row r="678" spans="1:19" ht="16.5" thickBot="1" x14ac:dyDescent="0.25">
      <c r="A678" s="446" t="s">
        <v>124</v>
      </c>
      <c r="B678" s="446" t="s">
        <v>507</v>
      </c>
      <c r="C678" s="446">
        <v>31120</v>
      </c>
      <c r="D678" s="446">
        <v>8105</v>
      </c>
      <c r="E678" s="446">
        <v>1400320</v>
      </c>
      <c r="F678" s="447">
        <v>1431</v>
      </c>
      <c r="G678" s="448">
        <v>10051.67</v>
      </c>
      <c r="H678" s="448">
        <v>10051.67</v>
      </c>
      <c r="I678" s="448">
        <v>10051.67</v>
      </c>
      <c r="J678" s="448">
        <v>10051.67</v>
      </c>
      <c r="K678" s="448">
        <v>10051.67</v>
      </c>
      <c r="L678" s="448">
        <v>10051.67</v>
      </c>
      <c r="M678" s="448">
        <v>10051.67</v>
      </c>
      <c r="N678" s="448">
        <v>10051.67</v>
      </c>
      <c r="O678" s="448">
        <v>10051.67</v>
      </c>
      <c r="P678" s="448">
        <v>10051.67</v>
      </c>
      <c r="Q678" s="448">
        <v>10051.67</v>
      </c>
      <c r="R678" s="448">
        <v>10051.629999999999</v>
      </c>
      <c r="S678" s="445">
        <f t="shared" si="8"/>
        <v>120620</v>
      </c>
    </row>
    <row r="679" spans="1:19" ht="16.5" thickBot="1" x14ac:dyDescent="0.25">
      <c r="A679" s="446" t="s">
        <v>124</v>
      </c>
      <c r="B679" s="446" t="s">
        <v>507</v>
      </c>
      <c r="C679" s="446">
        <v>31120</v>
      </c>
      <c r="D679" s="446">
        <v>8105</v>
      </c>
      <c r="E679" s="446">
        <v>1400320</v>
      </c>
      <c r="F679" s="447">
        <v>1541</v>
      </c>
      <c r="G679" s="448">
        <v>4333.33</v>
      </c>
      <c r="H679" s="448">
        <v>4333.33</v>
      </c>
      <c r="I679" s="448">
        <v>4333.33</v>
      </c>
      <c r="J679" s="448">
        <v>4333.33</v>
      </c>
      <c r="K679" s="448">
        <v>4333.33</v>
      </c>
      <c r="L679" s="448">
        <v>4333.33</v>
      </c>
      <c r="M679" s="448">
        <v>4333.33</v>
      </c>
      <c r="N679" s="448">
        <v>4333.33</v>
      </c>
      <c r="O679" s="448">
        <v>4333.33</v>
      </c>
      <c r="P679" s="448">
        <v>4333.33</v>
      </c>
      <c r="Q679" s="448">
        <v>4333.33</v>
      </c>
      <c r="R679" s="448">
        <v>4333.37</v>
      </c>
      <c r="S679" s="445">
        <f t="shared" si="8"/>
        <v>52000.000000000015</v>
      </c>
    </row>
    <row r="680" spans="1:19" ht="16.5" thickBot="1" x14ac:dyDescent="0.25">
      <c r="A680" s="446" t="s">
        <v>124</v>
      </c>
      <c r="B680" s="446" t="s">
        <v>507</v>
      </c>
      <c r="C680" s="446">
        <v>31120</v>
      </c>
      <c r="D680" s="446">
        <v>8105</v>
      </c>
      <c r="E680" s="446">
        <v>1400320</v>
      </c>
      <c r="F680" s="447">
        <v>2111</v>
      </c>
      <c r="G680" s="448">
        <v>1000</v>
      </c>
      <c r="H680" s="448">
        <v>1000</v>
      </c>
      <c r="I680" s="448">
        <v>2000</v>
      </c>
      <c r="J680" s="448">
        <v>2000</v>
      </c>
      <c r="K680" s="448">
        <v>2000</v>
      </c>
      <c r="L680" s="448">
        <v>2000</v>
      </c>
      <c r="M680" s="448">
        <v>2000</v>
      </c>
      <c r="N680" s="448">
        <v>2000</v>
      </c>
      <c r="O680" s="448">
        <v>2000</v>
      </c>
      <c r="P680" s="448">
        <v>2000</v>
      </c>
      <c r="Q680" s="448">
        <v>1000</v>
      </c>
      <c r="R680" s="448">
        <v>1000</v>
      </c>
      <c r="S680" s="445">
        <f t="shared" si="8"/>
        <v>20000</v>
      </c>
    </row>
    <row r="681" spans="1:19" ht="16.5" thickBot="1" x14ac:dyDescent="0.25">
      <c r="A681" s="449" t="s">
        <v>124</v>
      </c>
      <c r="B681" s="449" t="s">
        <v>507</v>
      </c>
      <c r="C681" s="449">
        <v>31120</v>
      </c>
      <c r="D681" s="449">
        <v>8105</v>
      </c>
      <c r="E681" s="446">
        <v>1400320</v>
      </c>
      <c r="F681" s="450">
        <v>2141</v>
      </c>
      <c r="G681" s="448">
        <v>1000</v>
      </c>
      <c r="H681" s="448">
        <v>1000</v>
      </c>
      <c r="I681" s="448">
        <v>2000</v>
      </c>
      <c r="J681" s="448">
        <v>2000</v>
      </c>
      <c r="K681" s="448">
        <v>2000</v>
      </c>
      <c r="L681" s="448">
        <v>2000</v>
      </c>
      <c r="M681" s="448">
        <v>2000</v>
      </c>
      <c r="N681" s="448">
        <v>2000</v>
      </c>
      <c r="O681" s="448">
        <v>2000</v>
      </c>
      <c r="P681" s="448">
        <v>2000</v>
      </c>
      <c r="Q681" s="448">
        <v>1000</v>
      </c>
      <c r="R681" s="448">
        <v>1000</v>
      </c>
      <c r="S681" s="445">
        <f t="shared" si="8"/>
        <v>20000</v>
      </c>
    </row>
    <row r="682" spans="1:19" ht="16.5" thickBot="1" x14ac:dyDescent="0.25">
      <c r="A682" s="449" t="s">
        <v>124</v>
      </c>
      <c r="B682" s="449" t="s">
        <v>507</v>
      </c>
      <c r="C682" s="449">
        <v>31120</v>
      </c>
      <c r="D682" s="449">
        <v>8105</v>
      </c>
      <c r="E682" s="446">
        <v>1400320</v>
      </c>
      <c r="F682" s="450">
        <v>2612</v>
      </c>
      <c r="G682" s="451">
        <v>12506.25</v>
      </c>
      <c r="H682" s="451">
        <v>12506.25</v>
      </c>
      <c r="I682" s="451">
        <v>12506.25</v>
      </c>
      <c r="J682" s="451">
        <v>12506.25</v>
      </c>
      <c r="K682" s="451">
        <v>12506.25</v>
      </c>
      <c r="L682" s="451">
        <v>12506.25</v>
      </c>
      <c r="M682" s="451">
        <v>12506.25</v>
      </c>
      <c r="N682" s="451">
        <v>12506.25</v>
      </c>
      <c r="O682" s="451">
        <v>12506.25</v>
      </c>
      <c r="P682" s="451">
        <v>12506.25</v>
      </c>
      <c r="Q682" s="451">
        <v>12506.25</v>
      </c>
      <c r="R682" s="451">
        <v>12506.25</v>
      </c>
      <c r="S682" s="445">
        <f t="shared" si="8"/>
        <v>150075</v>
      </c>
    </row>
    <row r="683" spans="1:19" ht="16.5" thickBot="1" x14ac:dyDescent="0.25">
      <c r="A683" s="449" t="s">
        <v>124</v>
      </c>
      <c r="B683" s="449" t="s">
        <v>507</v>
      </c>
      <c r="C683" s="449">
        <v>31120</v>
      </c>
      <c r="D683" s="449">
        <v>8105</v>
      </c>
      <c r="E683" s="446">
        <v>1400320</v>
      </c>
      <c r="F683" s="450">
        <v>2911</v>
      </c>
      <c r="G683" s="451">
        <v>2500</v>
      </c>
      <c r="H683" s="451">
        <v>0</v>
      </c>
      <c r="I683" s="451">
        <v>2500</v>
      </c>
      <c r="J683" s="451">
        <v>0</v>
      </c>
      <c r="K683" s="451">
        <v>2500</v>
      </c>
      <c r="L683" s="451">
        <v>0</v>
      </c>
      <c r="M683" s="451">
        <v>2500</v>
      </c>
      <c r="N683" s="451">
        <v>0</v>
      </c>
      <c r="O683" s="451">
        <v>2500</v>
      </c>
      <c r="P683" s="451">
        <v>0</v>
      </c>
      <c r="Q683" s="451">
        <v>2500</v>
      </c>
      <c r="R683" s="451">
        <v>0</v>
      </c>
      <c r="S683" s="445">
        <f t="shared" si="8"/>
        <v>15000</v>
      </c>
    </row>
    <row r="684" spans="1:19" ht="16.5" thickBot="1" x14ac:dyDescent="0.25">
      <c r="A684" s="449" t="s">
        <v>124</v>
      </c>
      <c r="B684" s="449" t="s">
        <v>507</v>
      </c>
      <c r="C684" s="449">
        <v>31120</v>
      </c>
      <c r="D684" s="449">
        <v>8105</v>
      </c>
      <c r="E684" s="446">
        <v>1400320</v>
      </c>
      <c r="F684" s="450">
        <v>2941</v>
      </c>
      <c r="G684" s="451">
        <v>1035</v>
      </c>
      <c r="H684" s="451">
        <v>1035</v>
      </c>
      <c r="I684" s="451">
        <v>1035</v>
      </c>
      <c r="J684" s="451">
        <v>1035</v>
      </c>
      <c r="K684" s="451">
        <v>1035</v>
      </c>
      <c r="L684" s="451">
        <v>1035</v>
      </c>
      <c r="M684" s="451">
        <v>1035</v>
      </c>
      <c r="N684" s="451">
        <v>1035</v>
      </c>
      <c r="O684" s="451">
        <v>1035</v>
      </c>
      <c r="P684" s="451">
        <v>1035</v>
      </c>
      <c r="Q684" s="451">
        <v>1035</v>
      </c>
      <c r="R684" s="451">
        <v>1035</v>
      </c>
      <c r="S684" s="445">
        <f t="shared" si="8"/>
        <v>12420</v>
      </c>
    </row>
    <row r="685" spans="1:19" ht="16.5" thickBot="1" x14ac:dyDescent="0.25">
      <c r="A685" s="446" t="s">
        <v>124</v>
      </c>
      <c r="B685" s="446" t="s">
        <v>507</v>
      </c>
      <c r="C685" s="446">
        <v>31120</v>
      </c>
      <c r="D685" s="446">
        <v>8105</v>
      </c>
      <c r="E685" s="446">
        <v>1400320</v>
      </c>
      <c r="F685" s="447">
        <v>2981</v>
      </c>
      <c r="G685" s="448">
        <v>500</v>
      </c>
      <c r="H685" s="448">
        <v>1000</v>
      </c>
      <c r="I685" s="448">
        <v>1500</v>
      </c>
      <c r="J685" s="448">
        <v>1500</v>
      </c>
      <c r="K685" s="448">
        <v>1500</v>
      </c>
      <c r="L685" s="448">
        <v>1500</v>
      </c>
      <c r="M685" s="448">
        <v>1500</v>
      </c>
      <c r="N685" s="448">
        <v>1500</v>
      </c>
      <c r="O685" s="448">
        <v>1500</v>
      </c>
      <c r="P685" s="448">
        <v>1500</v>
      </c>
      <c r="Q685" s="448">
        <v>1000</v>
      </c>
      <c r="R685" s="448">
        <v>500</v>
      </c>
      <c r="S685" s="445">
        <f t="shared" si="8"/>
        <v>15000</v>
      </c>
    </row>
    <row r="686" spans="1:19" ht="16.5" thickBot="1" x14ac:dyDescent="0.25">
      <c r="A686" s="449" t="s">
        <v>124</v>
      </c>
      <c r="B686" s="449" t="s">
        <v>507</v>
      </c>
      <c r="C686" s="449">
        <v>31120</v>
      </c>
      <c r="D686" s="449">
        <v>8105</v>
      </c>
      <c r="E686" s="446">
        <v>1400320</v>
      </c>
      <c r="F686" s="450">
        <v>2991</v>
      </c>
      <c r="G686" s="451">
        <v>0</v>
      </c>
      <c r="H686" s="451">
        <v>0</v>
      </c>
      <c r="I686" s="451">
        <v>0</v>
      </c>
      <c r="J686" s="451">
        <v>4000</v>
      </c>
      <c r="K686" s="451">
        <v>0</v>
      </c>
      <c r="L686" s="451">
        <v>0</v>
      </c>
      <c r="M686" s="451">
        <v>0</v>
      </c>
      <c r="N686" s="451">
        <v>4000</v>
      </c>
      <c r="O686" s="451">
        <v>0</v>
      </c>
      <c r="P686" s="451">
        <v>0</v>
      </c>
      <c r="Q686" s="451">
        <v>2000</v>
      </c>
      <c r="R686" s="451">
        <v>0</v>
      </c>
      <c r="S686" s="445">
        <f t="shared" si="8"/>
        <v>10000</v>
      </c>
    </row>
    <row r="687" spans="1:19" ht="16.5" thickBot="1" x14ac:dyDescent="0.25">
      <c r="A687" s="449" t="s">
        <v>124</v>
      </c>
      <c r="B687" s="449" t="s">
        <v>507</v>
      </c>
      <c r="C687" s="449">
        <v>31120</v>
      </c>
      <c r="D687" s="449">
        <v>8105</v>
      </c>
      <c r="E687" s="446">
        <v>1400320</v>
      </c>
      <c r="F687" s="450">
        <v>3341</v>
      </c>
      <c r="G687" s="451">
        <v>0</v>
      </c>
      <c r="H687" s="451">
        <v>0</v>
      </c>
      <c r="I687" s="451">
        <v>0</v>
      </c>
      <c r="J687" s="451">
        <v>0</v>
      </c>
      <c r="K687" s="451">
        <v>0</v>
      </c>
      <c r="L687" s="451">
        <v>0</v>
      </c>
      <c r="M687" s="451">
        <v>0</v>
      </c>
      <c r="N687" s="451">
        <v>0</v>
      </c>
      <c r="O687" s="451">
        <v>0</v>
      </c>
      <c r="P687" s="451">
        <v>9604.7999999999993</v>
      </c>
      <c r="Q687" s="451">
        <v>0</v>
      </c>
      <c r="R687" s="451">
        <v>0</v>
      </c>
      <c r="S687" s="445">
        <f t="shared" si="8"/>
        <v>9604.7999999999993</v>
      </c>
    </row>
    <row r="688" spans="1:19" ht="16.5" thickBot="1" x14ac:dyDescent="0.25">
      <c r="A688" s="449" t="s">
        <v>124</v>
      </c>
      <c r="B688" s="449" t="s">
        <v>507</v>
      </c>
      <c r="C688" s="449">
        <v>31120</v>
      </c>
      <c r="D688" s="449">
        <v>8105</v>
      </c>
      <c r="E688" s="446">
        <v>1400320</v>
      </c>
      <c r="F688" s="450">
        <v>3551</v>
      </c>
      <c r="G688" s="451">
        <v>0</v>
      </c>
      <c r="H688" s="451">
        <v>0</v>
      </c>
      <c r="I688" s="451">
        <v>0</v>
      </c>
      <c r="J688" s="451">
        <v>0</v>
      </c>
      <c r="K688" s="451">
        <v>0</v>
      </c>
      <c r="L688" s="451">
        <v>0</v>
      </c>
      <c r="M688" s="451">
        <v>18112.5</v>
      </c>
      <c r="N688" s="451">
        <v>0</v>
      </c>
      <c r="O688" s="451">
        <v>0</v>
      </c>
      <c r="P688" s="451">
        <v>18112.5</v>
      </c>
      <c r="Q688" s="451">
        <v>0</v>
      </c>
      <c r="R688" s="451">
        <v>0</v>
      </c>
      <c r="S688" s="445">
        <f t="shared" si="8"/>
        <v>36225</v>
      </c>
    </row>
    <row r="689" spans="1:19" ht="16.5" thickBot="1" x14ac:dyDescent="0.25">
      <c r="A689" s="446" t="s">
        <v>124</v>
      </c>
      <c r="B689" s="446" t="s">
        <v>507</v>
      </c>
      <c r="C689" s="446">
        <v>31120</v>
      </c>
      <c r="D689" s="446">
        <v>8105</v>
      </c>
      <c r="E689" s="446">
        <v>1400320</v>
      </c>
      <c r="F689" s="447">
        <v>3571</v>
      </c>
      <c r="G689" s="448">
        <v>0</v>
      </c>
      <c r="H689" s="448">
        <v>4000</v>
      </c>
      <c r="I689" s="448">
        <v>0</v>
      </c>
      <c r="J689" s="448">
        <v>0</v>
      </c>
      <c r="K689" s="448">
        <v>4000</v>
      </c>
      <c r="L689" s="448">
        <v>0</v>
      </c>
      <c r="M689" s="448">
        <v>0</v>
      </c>
      <c r="N689" s="448">
        <v>0</v>
      </c>
      <c r="O689" s="448">
        <v>4000</v>
      </c>
      <c r="P689" s="448">
        <v>0</v>
      </c>
      <c r="Q689" s="448">
        <v>0</v>
      </c>
      <c r="R689" s="451">
        <v>0</v>
      </c>
      <c r="S689" s="445">
        <f t="shared" si="8"/>
        <v>12000</v>
      </c>
    </row>
    <row r="690" spans="1:19" ht="16.5" thickBot="1" x14ac:dyDescent="0.25">
      <c r="A690" s="446" t="s">
        <v>124</v>
      </c>
      <c r="B690" s="446" t="s">
        <v>507</v>
      </c>
      <c r="C690" s="446">
        <v>31120</v>
      </c>
      <c r="D690" s="446">
        <v>8105</v>
      </c>
      <c r="E690" s="446">
        <v>1400320</v>
      </c>
      <c r="F690" s="447">
        <v>3981</v>
      </c>
      <c r="G690" s="448">
        <v>3954.4</v>
      </c>
      <c r="H690" s="448">
        <v>3954.4</v>
      </c>
      <c r="I690" s="448">
        <v>3954.4</v>
      </c>
      <c r="J690" s="448">
        <v>3954.4</v>
      </c>
      <c r="K690" s="448">
        <v>3954.4</v>
      </c>
      <c r="L690" s="448">
        <v>3954.4</v>
      </c>
      <c r="M690" s="448">
        <v>3954.4</v>
      </c>
      <c r="N690" s="448">
        <v>3954.4</v>
      </c>
      <c r="O690" s="448">
        <v>3954.4</v>
      </c>
      <c r="P690" s="448">
        <v>3954.4</v>
      </c>
      <c r="Q690" s="448">
        <v>3954.4</v>
      </c>
      <c r="R690" s="448">
        <v>3954.37</v>
      </c>
      <c r="S690" s="445">
        <f t="shared" si="8"/>
        <v>47452.770000000011</v>
      </c>
    </row>
    <row r="691" spans="1:19" ht="16.5" thickBot="1" x14ac:dyDescent="0.25">
      <c r="A691" s="446" t="s">
        <v>124</v>
      </c>
      <c r="B691" s="446" t="s">
        <v>507</v>
      </c>
      <c r="C691" s="446">
        <v>31120</v>
      </c>
      <c r="D691" s="446">
        <v>8105</v>
      </c>
      <c r="E691" s="446">
        <v>1400320</v>
      </c>
      <c r="F691" s="452">
        <v>4421</v>
      </c>
      <c r="G691" s="453">
        <v>2400</v>
      </c>
      <c r="H691" s="453">
        <v>2400</v>
      </c>
      <c r="I691" s="453">
        <v>2400</v>
      </c>
      <c r="J691" s="453">
        <v>2400</v>
      </c>
      <c r="K691" s="453">
        <v>2400</v>
      </c>
      <c r="L691" s="453">
        <v>2400</v>
      </c>
      <c r="M691" s="453">
        <v>2400</v>
      </c>
      <c r="N691" s="453">
        <v>2400</v>
      </c>
      <c r="O691" s="453">
        <v>2400</v>
      </c>
      <c r="P691" s="453">
        <v>2400</v>
      </c>
      <c r="Q691" s="453">
        <v>2400</v>
      </c>
      <c r="R691" s="453">
        <v>2400</v>
      </c>
      <c r="S691" s="445">
        <f t="shared" si="8"/>
        <v>28800</v>
      </c>
    </row>
    <row r="692" spans="1:19" ht="16.5" thickBot="1" x14ac:dyDescent="0.25">
      <c r="A692" s="454" t="s">
        <v>361</v>
      </c>
      <c r="B692" s="455"/>
      <c r="C692" s="455"/>
      <c r="D692" s="455"/>
      <c r="E692" s="455"/>
      <c r="F692" s="456"/>
      <c r="G692" s="457">
        <f>SUM(G672:G691)</f>
        <v>205568.97999999998</v>
      </c>
      <c r="H692" s="457">
        <f t="shared" ref="H692:R692" si="9">SUM(H672:H691)</f>
        <v>206568.97999999998</v>
      </c>
      <c r="I692" s="457">
        <f t="shared" si="9"/>
        <v>208568.97999999998</v>
      </c>
      <c r="J692" s="457">
        <f t="shared" si="9"/>
        <v>209068.97999999998</v>
      </c>
      <c r="K692" s="457">
        <f t="shared" si="9"/>
        <v>211568.97999999998</v>
      </c>
      <c r="L692" s="457">
        <f t="shared" si="9"/>
        <v>272944.04000000004</v>
      </c>
      <c r="M692" s="457">
        <f t="shared" si="9"/>
        <v>225681.47999999998</v>
      </c>
      <c r="N692" s="457">
        <f t="shared" si="9"/>
        <v>211068.97999999998</v>
      </c>
      <c r="O692" s="457">
        <f t="shared" si="9"/>
        <v>211068.97999999998</v>
      </c>
      <c r="P692" s="457">
        <f t="shared" si="9"/>
        <v>232786.27999999997</v>
      </c>
      <c r="Q692" s="457">
        <f t="shared" si="9"/>
        <v>278444.04000000004</v>
      </c>
      <c r="R692" s="457">
        <f t="shared" si="9"/>
        <v>431985.69999999995</v>
      </c>
      <c r="S692" s="445">
        <f>SUM(S672:S691)</f>
        <v>2905324.4</v>
      </c>
    </row>
    <row r="693" spans="1:19" x14ac:dyDescent="0.2">
      <c r="A693" s="458" t="s">
        <v>362</v>
      </c>
      <c r="B693" s="458"/>
      <c r="C693" s="458"/>
      <c r="D693" s="458"/>
      <c r="E693" s="458"/>
      <c r="F693" s="458"/>
      <c r="G693" s="458"/>
      <c r="H693" s="458"/>
      <c r="I693" s="458"/>
      <c r="J693" s="458"/>
      <c r="K693" s="458"/>
      <c r="L693" s="458"/>
      <c r="M693" s="458"/>
      <c r="N693" s="458"/>
      <c r="O693" s="458"/>
      <c r="P693" s="458"/>
      <c r="Q693" s="458"/>
      <c r="R693" s="458"/>
      <c r="S693" s="458"/>
    </row>
    <row r="695" spans="1:19" x14ac:dyDescent="0.2">
      <c r="B695" s="144" t="s">
        <v>363</v>
      </c>
      <c r="C695" s="144"/>
      <c r="D695" s="144"/>
      <c r="E695" s="145"/>
      <c r="F695" s="146"/>
      <c r="K695" s="144" t="s">
        <v>364</v>
      </c>
      <c r="L695" s="144"/>
      <c r="M695" s="144"/>
    </row>
    <row r="696" spans="1:19" x14ac:dyDescent="0.2">
      <c r="B696" s="145"/>
      <c r="C696" s="145"/>
      <c r="D696" s="145"/>
      <c r="E696" s="145"/>
      <c r="F696" s="146"/>
      <c r="K696" s="145"/>
      <c r="L696" s="145"/>
      <c r="M696" s="145"/>
    </row>
    <row r="697" spans="1:19" x14ac:dyDescent="0.2">
      <c r="B697" s="145"/>
      <c r="C697" s="145"/>
      <c r="D697" s="145"/>
      <c r="E697" s="145"/>
      <c r="F697" s="146"/>
      <c r="K697" s="145"/>
      <c r="L697" s="145"/>
      <c r="M697" s="145"/>
    </row>
    <row r="698" spans="1:19" x14ac:dyDescent="0.2">
      <c r="B698" s="144" t="s">
        <v>461</v>
      </c>
      <c r="C698" s="144"/>
      <c r="D698" s="144"/>
      <c r="E698" s="145"/>
      <c r="F698" s="146"/>
      <c r="K698" s="144" t="s">
        <v>461</v>
      </c>
      <c r="L698" s="144"/>
      <c r="M698" s="144"/>
    </row>
    <row r="699" spans="1:19" x14ac:dyDescent="0.2">
      <c r="B699" s="147" t="s">
        <v>366</v>
      </c>
      <c r="C699" s="147"/>
      <c r="D699" s="147"/>
      <c r="E699" s="145"/>
      <c r="F699" s="146"/>
      <c r="K699" s="147" t="s">
        <v>519</v>
      </c>
      <c r="L699" s="147"/>
      <c r="M699" s="147"/>
    </row>
    <row r="700" spans="1:19" x14ac:dyDescent="0.2">
      <c r="B700" s="148" t="s">
        <v>368</v>
      </c>
      <c r="C700" s="148"/>
      <c r="D700" s="148"/>
      <c r="E700" s="145"/>
      <c r="F700" s="146"/>
      <c r="K700" s="148" t="s">
        <v>520</v>
      </c>
      <c r="L700" s="148"/>
      <c r="M700" s="148"/>
    </row>
    <row r="704" spans="1:19" ht="13.5" thickBot="1" x14ac:dyDescent="0.25"/>
    <row r="705" spans="1:19" ht="45.75" customHeight="1" thickBot="1" x14ac:dyDescent="0.35">
      <c r="A705" s="28" t="s">
        <v>270</v>
      </c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459"/>
      <c r="O705" s="459"/>
      <c r="P705" s="459"/>
      <c r="Q705" s="459"/>
      <c r="R705" s="459"/>
      <c r="S705" s="459"/>
    </row>
    <row r="706" spans="1:19" ht="19.5" thickBot="1" x14ac:dyDescent="0.35">
      <c r="A706" s="149" t="s">
        <v>521</v>
      </c>
      <c r="B706" s="150"/>
      <c r="C706" s="150"/>
      <c r="D706" s="150"/>
      <c r="E706" s="150"/>
      <c r="F706" s="150"/>
      <c r="G706" s="150"/>
      <c r="H706" s="150"/>
      <c r="I706" s="150"/>
      <c r="J706" s="150"/>
      <c r="K706" s="150"/>
      <c r="L706" s="150"/>
      <c r="M706" s="151"/>
      <c r="N706" s="459"/>
      <c r="O706" s="459"/>
      <c r="P706" s="459"/>
      <c r="Q706" s="459"/>
      <c r="R706" s="459"/>
      <c r="S706" s="459"/>
    </row>
    <row r="707" spans="1:19" ht="16.5" thickBot="1" x14ac:dyDescent="0.3">
      <c r="A707" s="371" t="s">
        <v>272</v>
      </c>
      <c r="B707" s="372"/>
      <c r="C707" s="372"/>
      <c r="D707" s="372"/>
      <c r="E707" s="372"/>
      <c r="F707" s="372"/>
      <c r="G707" s="372"/>
      <c r="H707" s="372"/>
      <c r="I707" s="372"/>
      <c r="J707" s="372"/>
      <c r="K707" s="372"/>
      <c r="L707" s="372"/>
      <c r="M707" s="373"/>
      <c r="N707" s="460"/>
      <c r="O707" s="461"/>
      <c r="P707" s="461"/>
      <c r="Q707" s="461"/>
      <c r="R707" s="461"/>
      <c r="S707" s="461"/>
    </row>
    <row r="708" spans="1:19" ht="16.5" thickBot="1" x14ac:dyDescent="0.3">
      <c r="A708" s="218" t="s">
        <v>0</v>
      </c>
      <c r="B708" s="326">
        <v>2</v>
      </c>
      <c r="C708" s="329" t="str">
        <f>IF((B708=""),"",VLOOKUP(B708,QQ,2,0))</f>
        <v>DESARROLLO SOCIAL</v>
      </c>
      <c r="D708" s="330"/>
      <c r="E708" s="330"/>
      <c r="F708" s="330"/>
      <c r="G708" s="330"/>
      <c r="H708" s="330"/>
      <c r="I708" s="330"/>
      <c r="J708" s="330"/>
      <c r="K708" s="330"/>
      <c r="L708" s="330"/>
      <c r="M708" s="331"/>
      <c r="N708" s="462"/>
      <c r="O708" s="463"/>
      <c r="P708" s="463"/>
      <c r="Q708" s="463"/>
      <c r="R708" s="463"/>
      <c r="S708" s="463"/>
    </row>
    <row r="709" spans="1:19" ht="16.5" thickBot="1" x14ac:dyDescent="0.3">
      <c r="A709" s="218" t="s">
        <v>273</v>
      </c>
      <c r="B709" s="326">
        <v>2.1</v>
      </c>
      <c r="C709" s="329" t="str">
        <f>IF((B709=""),"",VLOOKUP(B709,XX,2,0))</f>
        <v>PROTECCION AMBIENTAL</v>
      </c>
      <c r="D709" s="330"/>
      <c r="E709" s="330"/>
      <c r="F709" s="330"/>
      <c r="G709" s="330"/>
      <c r="H709" s="330"/>
      <c r="I709" s="330"/>
      <c r="J709" s="330"/>
      <c r="K709" s="330"/>
      <c r="L709" s="330"/>
      <c r="M709" s="331"/>
      <c r="N709" s="462"/>
      <c r="O709" s="463"/>
      <c r="P709" s="463"/>
      <c r="Q709" s="463"/>
      <c r="R709" s="463"/>
      <c r="S709" s="463"/>
    </row>
    <row r="710" spans="1:19" ht="16.5" thickBot="1" x14ac:dyDescent="0.3">
      <c r="A710" s="218" t="s">
        <v>274</v>
      </c>
      <c r="B710" s="326" t="s">
        <v>112</v>
      </c>
      <c r="C710" s="329" t="str">
        <f>IF((B710=""),"",VLOOKUP(B710,XXXXXX,2,0))</f>
        <v>Ordenación de Aguas Residuales, Drenaje y Alcantarillado</v>
      </c>
      <c r="D710" s="330"/>
      <c r="E710" s="330"/>
      <c r="F710" s="330"/>
      <c r="G710" s="330"/>
      <c r="H710" s="330"/>
      <c r="I710" s="330"/>
      <c r="J710" s="330"/>
      <c r="K710" s="330"/>
      <c r="L710" s="330"/>
      <c r="M710" s="331"/>
      <c r="N710" s="462"/>
      <c r="O710" s="463"/>
      <c r="P710" s="463"/>
      <c r="Q710" s="463"/>
      <c r="R710" s="463"/>
      <c r="S710" s="463"/>
    </row>
    <row r="711" spans="1:19" ht="16.5" thickBot="1" x14ac:dyDescent="0.3">
      <c r="A711" s="213" t="s">
        <v>275</v>
      </c>
      <c r="B711" s="213"/>
      <c r="C711" s="213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462"/>
      <c r="O711" s="463"/>
      <c r="P711" s="463"/>
      <c r="Q711" s="463"/>
      <c r="R711" s="463"/>
      <c r="S711" s="463"/>
    </row>
    <row r="712" spans="1:19" ht="16.5" thickBot="1" x14ac:dyDescent="0.3">
      <c r="A712" s="215" t="s">
        <v>276</v>
      </c>
      <c r="B712" s="216"/>
      <c r="C712" s="216"/>
      <c r="D712" s="216"/>
      <c r="E712" s="216"/>
      <c r="F712" s="216"/>
      <c r="G712" s="216"/>
      <c r="H712" s="216"/>
      <c r="I712" s="216"/>
      <c r="J712" s="216"/>
      <c r="K712" s="216"/>
      <c r="L712" s="464"/>
      <c r="M712" s="465"/>
      <c r="N712" s="325"/>
      <c r="O712" s="325"/>
      <c r="P712" s="325"/>
      <c r="Q712" s="325"/>
      <c r="R712" s="325"/>
      <c r="S712" s="325"/>
    </row>
    <row r="713" spans="1:19" ht="16.5" thickBot="1" x14ac:dyDescent="0.3">
      <c r="A713" s="218" t="s">
        <v>277</v>
      </c>
      <c r="B713" s="466">
        <v>3</v>
      </c>
      <c r="C713" s="220" t="s">
        <v>278</v>
      </c>
      <c r="D713" s="220"/>
      <c r="E713" s="220"/>
      <c r="F713" s="220"/>
      <c r="G713" s="220"/>
      <c r="H713" s="220"/>
      <c r="I713" s="220"/>
      <c r="J713" s="220"/>
      <c r="K713" s="220"/>
      <c r="L713" s="220"/>
      <c r="M713" s="220"/>
      <c r="N713" s="462"/>
      <c r="O713" s="463"/>
      <c r="P713" s="463"/>
      <c r="Q713" s="463"/>
      <c r="R713" s="463"/>
      <c r="S713" s="463"/>
    </row>
    <row r="714" spans="1:19" ht="16.5" thickBot="1" x14ac:dyDescent="0.3">
      <c r="A714" s="218" t="s">
        <v>279</v>
      </c>
      <c r="B714" s="466">
        <v>3</v>
      </c>
      <c r="C714" s="220" t="s">
        <v>278</v>
      </c>
      <c r="D714" s="220"/>
      <c r="E714" s="220"/>
      <c r="F714" s="220"/>
      <c r="G714" s="220"/>
      <c r="H714" s="220"/>
      <c r="I714" s="220"/>
      <c r="J714" s="220"/>
      <c r="K714" s="220"/>
      <c r="L714" s="220"/>
      <c r="M714" s="220"/>
      <c r="N714" s="462"/>
      <c r="O714" s="463"/>
      <c r="P714" s="463"/>
      <c r="Q714" s="463"/>
      <c r="R714" s="463"/>
      <c r="S714" s="463"/>
    </row>
    <row r="715" spans="1:19" ht="16.5" thickBot="1" x14ac:dyDescent="0.3">
      <c r="A715" s="218" t="s">
        <v>280</v>
      </c>
      <c r="B715" s="467" t="s">
        <v>522</v>
      </c>
      <c r="C715" s="304" t="s">
        <v>523</v>
      </c>
      <c r="D715" s="305"/>
      <c r="E715" s="305"/>
      <c r="F715" s="305"/>
      <c r="G715" s="305"/>
      <c r="H715" s="305"/>
      <c r="I715" s="305"/>
      <c r="J715" s="305"/>
      <c r="K715" s="305"/>
      <c r="L715" s="305"/>
      <c r="M715" s="306"/>
      <c r="N715" s="462"/>
      <c r="O715" s="463"/>
      <c r="P715" s="463"/>
      <c r="Q715" s="463"/>
      <c r="R715" s="463"/>
      <c r="S715" s="463"/>
    </row>
    <row r="716" spans="1:19" ht="16.5" thickBot="1" x14ac:dyDescent="0.3">
      <c r="A716" s="218" t="s">
        <v>283</v>
      </c>
      <c r="B716" s="466"/>
      <c r="C716" s="228" t="s">
        <v>284</v>
      </c>
      <c r="D716" s="229"/>
      <c r="E716" s="229"/>
      <c r="F716" s="229"/>
      <c r="G716" s="229"/>
      <c r="H716" s="229"/>
      <c r="I716" s="229"/>
      <c r="J716" s="229"/>
      <c r="K716" s="229"/>
      <c r="L716" s="229"/>
      <c r="M716" s="230"/>
      <c r="N716" s="462"/>
      <c r="O716" s="463"/>
      <c r="P716" s="463"/>
      <c r="Q716" s="463"/>
      <c r="R716" s="463"/>
      <c r="S716" s="463"/>
    </row>
    <row r="717" spans="1:19" ht="16.5" thickBot="1" x14ac:dyDescent="0.3">
      <c r="A717" s="213" t="s">
        <v>285</v>
      </c>
      <c r="B717" s="213"/>
      <c r="C717" s="213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468"/>
      <c r="O717" s="468"/>
      <c r="P717" s="468"/>
      <c r="Q717" s="468"/>
      <c r="R717" s="468"/>
      <c r="S717" s="468"/>
    </row>
    <row r="718" spans="1:19" ht="16.5" thickBot="1" x14ac:dyDescent="0.3">
      <c r="A718" s="371" t="s">
        <v>286</v>
      </c>
      <c r="B718" s="372"/>
      <c r="C718" s="372"/>
      <c r="D718" s="372"/>
      <c r="E718" s="372"/>
      <c r="F718" s="372"/>
      <c r="G718" s="372"/>
      <c r="H718" s="372"/>
      <c r="I718" s="372"/>
      <c r="J718" s="372"/>
      <c r="K718" s="372"/>
      <c r="L718" s="372"/>
      <c r="M718" s="373"/>
      <c r="N718" s="460"/>
      <c r="O718" s="461"/>
      <c r="P718" s="461"/>
      <c r="Q718" s="461"/>
      <c r="R718" s="461"/>
      <c r="S718" s="461"/>
    </row>
    <row r="719" spans="1:19" ht="16.5" thickBot="1" x14ac:dyDescent="0.3">
      <c r="A719" s="292" t="s">
        <v>287</v>
      </c>
      <c r="B719" s="469">
        <v>1</v>
      </c>
      <c r="C719" s="470" t="s">
        <v>524</v>
      </c>
      <c r="D719" s="471"/>
      <c r="E719" s="471"/>
      <c r="F719" s="471"/>
      <c r="G719" s="471"/>
      <c r="H719" s="471"/>
      <c r="I719" s="471"/>
      <c r="J719" s="471"/>
      <c r="K719" s="471"/>
      <c r="L719" s="471"/>
      <c r="M719" s="472"/>
      <c r="N719" s="462"/>
      <c r="O719" s="463"/>
      <c r="P719" s="463"/>
      <c r="Q719" s="463"/>
      <c r="R719" s="463"/>
      <c r="S719" s="463"/>
    </row>
    <row r="720" spans="1:19" ht="16.5" thickBot="1" x14ac:dyDescent="0.3">
      <c r="A720" s="473" t="s">
        <v>289</v>
      </c>
      <c r="B720" s="474"/>
      <c r="C720" s="304" t="s">
        <v>525</v>
      </c>
      <c r="D720" s="305"/>
      <c r="E720" s="305"/>
      <c r="F720" s="305"/>
      <c r="G720" s="305"/>
      <c r="H720" s="305"/>
      <c r="I720" s="305"/>
      <c r="J720" s="305"/>
      <c r="K720" s="305"/>
      <c r="L720" s="305"/>
      <c r="M720" s="306"/>
      <c r="N720" s="462"/>
      <c r="O720" s="463"/>
      <c r="P720" s="463"/>
      <c r="Q720" s="463"/>
      <c r="R720" s="463"/>
      <c r="S720" s="463"/>
    </row>
    <row r="721" spans="1:19" ht="16.5" thickBot="1" x14ac:dyDescent="0.3">
      <c r="A721" s="473" t="s">
        <v>291</v>
      </c>
      <c r="B721" s="474"/>
      <c r="C721" s="475">
        <v>4</v>
      </c>
      <c r="D721" s="476"/>
      <c r="E721" s="476"/>
      <c r="F721" s="476"/>
      <c r="G721" s="476"/>
      <c r="H721" s="476"/>
      <c r="I721" s="476"/>
      <c r="J721" s="476"/>
      <c r="K721" s="476"/>
      <c r="L721" s="476"/>
      <c r="M721" s="477"/>
      <c r="N721" s="462"/>
      <c r="O721" s="463"/>
      <c r="P721" s="463"/>
      <c r="Q721" s="463"/>
      <c r="R721" s="463"/>
      <c r="S721" s="463"/>
    </row>
    <row r="722" spans="1:19" ht="15.75" x14ac:dyDescent="0.25">
      <c r="A722" s="478" t="s">
        <v>292</v>
      </c>
      <c r="B722" s="479"/>
      <c r="C722" s="480" t="s">
        <v>526</v>
      </c>
      <c r="D722" s="481"/>
      <c r="E722" s="481"/>
      <c r="F722" s="481"/>
      <c r="G722" s="481"/>
      <c r="H722" s="481"/>
      <c r="I722" s="481"/>
      <c r="J722" s="481"/>
      <c r="K722" s="481"/>
      <c r="L722" s="481"/>
      <c r="M722" s="482"/>
      <c r="N722" s="462"/>
      <c r="O722" s="463"/>
      <c r="P722" s="463"/>
      <c r="Q722" s="463"/>
      <c r="R722" s="463"/>
      <c r="S722" s="463"/>
    </row>
    <row r="723" spans="1:19" ht="15.75" x14ac:dyDescent="0.25">
      <c r="A723" s="483"/>
      <c r="B723" s="484"/>
      <c r="C723" s="485" t="s">
        <v>527</v>
      </c>
      <c r="D723" s="486"/>
      <c r="E723" s="486"/>
      <c r="F723" s="486"/>
      <c r="G723" s="486"/>
      <c r="H723" s="486"/>
      <c r="I723" s="486"/>
      <c r="J723" s="486"/>
      <c r="K723" s="486"/>
      <c r="L723" s="486"/>
      <c r="M723" s="487"/>
      <c r="N723" s="462"/>
      <c r="O723" s="463"/>
      <c r="P723" s="463"/>
      <c r="Q723" s="463"/>
      <c r="R723" s="463"/>
      <c r="S723" s="463"/>
    </row>
    <row r="724" spans="1:19" ht="15.75" x14ac:dyDescent="0.25">
      <c r="A724" s="483"/>
      <c r="B724" s="484"/>
      <c r="C724" s="485" t="s">
        <v>528</v>
      </c>
      <c r="D724" s="488"/>
      <c r="E724" s="488"/>
      <c r="F724" s="488"/>
      <c r="G724" s="488"/>
      <c r="H724" s="488"/>
      <c r="I724" s="488"/>
      <c r="J724" s="488"/>
      <c r="K724" s="488"/>
      <c r="L724" s="488"/>
      <c r="M724" s="487"/>
      <c r="N724" s="462"/>
      <c r="O724" s="463"/>
      <c r="P724" s="463"/>
      <c r="Q724" s="463"/>
      <c r="R724" s="463"/>
      <c r="S724" s="463"/>
    </row>
    <row r="725" spans="1:19" ht="16.5" thickBot="1" x14ac:dyDescent="0.3">
      <c r="A725" s="489"/>
      <c r="B725" s="490"/>
      <c r="C725" s="491"/>
      <c r="D725" s="492"/>
      <c r="E725" s="492"/>
      <c r="F725" s="492"/>
      <c r="G725" s="492"/>
      <c r="H725" s="492"/>
      <c r="I725" s="492"/>
      <c r="J725" s="492"/>
      <c r="K725" s="492"/>
      <c r="L725" s="492"/>
      <c r="M725" s="493"/>
      <c r="N725" s="462"/>
      <c r="O725" s="463"/>
      <c r="P725" s="463"/>
      <c r="Q725" s="463"/>
      <c r="R725" s="463"/>
      <c r="S725" s="463"/>
    </row>
    <row r="726" spans="1:19" ht="16.5" thickBot="1" x14ac:dyDescent="0.3">
      <c r="A726" s="292" t="s">
        <v>476</v>
      </c>
      <c r="B726" s="494" t="s">
        <v>298</v>
      </c>
      <c r="C726" s="494" t="s">
        <v>299</v>
      </c>
      <c r="D726" s="494" t="s">
        <v>300</v>
      </c>
      <c r="E726" s="494" t="s">
        <v>301</v>
      </c>
      <c r="F726" s="494" t="s">
        <v>300</v>
      </c>
      <c r="G726" s="494" t="s">
        <v>302</v>
      </c>
      <c r="H726" s="494" t="s">
        <v>302</v>
      </c>
      <c r="I726" s="494" t="s">
        <v>301</v>
      </c>
      <c r="J726" s="494" t="s">
        <v>303</v>
      </c>
      <c r="K726" s="494" t="s">
        <v>304</v>
      </c>
      <c r="L726" s="494" t="s">
        <v>305</v>
      </c>
      <c r="M726" s="494" t="s">
        <v>306</v>
      </c>
      <c r="N726" s="462"/>
      <c r="O726" s="463"/>
      <c r="P726" s="463"/>
      <c r="Q726" s="463"/>
      <c r="R726" s="463"/>
      <c r="S726" s="463"/>
    </row>
    <row r="727" spans="1:19" ht="16.5" thickBot="1" x14ac:dyDescent="0.3">
      <c r="A727" s="419">
        <f>SUM(B727:M727)</f>
        <v>4</v>
      </c>
      <c r="B727" s="495">
        <v>0</v>
      </c>
      <c r="C727" s="495">
        <v>0</v>
      </c>
      <c r="D727" s="495">
        <v>1</v>
      </c>
      <c r="E727" s="495">
        <v>0</v>
      </c>
      <c r="F727" s="495">
        <v>0</v>
      </c>
      <c r="G727" s="495">
        <v>1</v>
      </c>
      <c r="H727" s="495">
        <v>0</v>
      </c>
      <c r="I727" s="495">
        <v>0</v>
      </c>
      <c r="J727" s="495">
        <v>1</v>
      </c>
      <c r="K727" s="495">
        <v>0</v>
      </c>
      <c r="L727" s="495">
        <v>0</v>
      </c>
      <c r="M727" s="495">
        <v>1</v>
      </c>
      <c r="N727" s="496"/>
      <c r="O727" s="497"/>
      <c r="P727" s="497"/>
      <c r="Q727" s="497"/>
      <c r="R727" s="497"/>
      <c r="S727" s="497"/>
    </row>
    <row r="728" spans="1:19" ht="16.5" thickBot="1" x14ac:dyDescent="0.3">
      <c r="A728" s="498"/>
      <c r="B728" s="499"/>
      <c r="C728" s="499"/>
      <c r="D728" s="499"/>
      <c r="E728" s="499"/>
      <c r="F728" s="499"/>
      <c r="G728" s="499"/>
      <c r="H728" s="499"/>
      <c r="I728" s="499"/>
      <c r="J728" s="499"/>
      <c r="K728" s="499"/>
      <c r="L728" s="499"/>
      <c r="M728" s="500"/>
      <c r="N728" s="501"/>
      <c r="O728" s="501"/>
      <c r="P728" s="501"/>
      <c r="Q728" s="501"/>
      <c r="R728" s="501"/>
      <c r="S728" s="501"/>
    </row>
    <row r="729" spans="1:19" ht="16.5" thickBot="1" x14ac:dyDescent="0.3">
      <c r="A729" s="371" t="s">
        <v>307</v>
      </c>
      <c r="B729" s="372"/>
      <c r="C729" s="372"/>
      <c r="D729" s="372"/>
      <c r="E729" s="372"/>
      <c r="F729" s="372"/>
      <c r="G729" s="372"/>
      <c r="H729" s="372"/>
      <c r="I729" s="372"/>
      <c r="J729" s="372"/>
      <c r="K729" s="372"/>
      <c r="L729" s="372"/>
      <c r="M729" s="373"/>
      <c r="N729" s="460"/>
      <c r="O729" s="461"/>
      <c r="P729" s="461"/>
      <c r="Q729" s="461"/>
      <c r="R729" s="461"/>
      <c r="S729" s="461"/>
    </row>
    <row r="730" spans="1:19" ht="16.5" thickBot="1" x14ac:dyDescent="0.3">
      <c r="A730" s="292" t="s">
        <v>378</v>
      </c>
      <c r="B730" s="469">
        <v>2</v>
      </c>
      <c r="C730" s="470" t="s">
        <v>529</v>
      </c>
      <c r="D730" s="471"/>
      <c r="E730" s="471"/>
      <c r="F730" s="471"/>
      <c r="G730" s="471"/>
      <c r="H730" s="471"/>
      <c r="I730" s="471"/>
      <c r="J730" s="471"/>
      <c r="K730" s="471"/>
      <c r="L730" s="471"/>
      <c r="M730" s="472"/>
      <c r="N730" s="462"/>
      <c r="O730" s="463"/>
      <c r="P730" s="463"/>
      <c r="Q730" s="463"/>
      <c r="R730" s="463"/>
      <c r="S730" s="463"/>
    </row>
    <row r="731" spans="1:19" ht="16.5" thickBot="1" x14ac:dyDescent="0.3">
      <c r="A731" s="473" t="s">
        <v>289</v>
      </c>
      <c r="B731" s="474"/>
      <c r="C731" s="304" t="s">
        <v>530</v>
      </c>
      <c r="D731" s="305"/>
      <c r="E731" s="305"/>
      <c r="F731" s="305"/>
      <c r="G731" s="305"/>
      <c r="H731" s="305"/>
      <c r="I731" s="305"/>
      <c r="J731" s="305"/>
      <c r="K731" s="305"/>
      <c r="L731" s="305"/>
      <c r="M731" s="306"/>
      <c r="N731" s="462"/>
      <c r="O731" s="463"/>
      <c r="P731" s="463"/>
      <c r="Q731" s="463"/>
      <c r="R731" s="463"/>
      <c r="S731" s="463"/>
    </row>
    <row r="732" spans="1:19" ht="16.5" thickBot="1" x14ac:dyDescent="0.3">
      <c r="A732" s="473" t="s">
        <v>291</v>
      </c>
      <c r="B732" s="474"/>
      <c r="C732" s="475">
        <v>1440</v>
      </c>
      <c r="D732" s="476"/>
      <c r="E732" s="476"/>
      <c r="F732" s="476"/>
      <c r="G732" s="476"/>
      <c r="H732" s="476"/>
      <c r="I732" s="476"/>
      <c r="J732" s="476"/>
      <c r="K732" s="476"/>
      <c r="L732" s="476"/>
      <c r="M732" s="477"/>
      <c r="N732" s="462"/>
      <c r="O732" s="463"/>
      <c r="P732" s="463"/>
      <c r="Q732" s="463"/>
      <c r="R732" s="463"/>
      <c r="S732" s="463"/>
    </row>
    <row r="733" spans="1:19" ht="15.75" x14ac:dyDescent="0.25">
      <c r="A733" s="478" t="s">
        <v>292</v>
      </c>
      <c r="B733" s="479"/>
      <c r="C733" s="480" t="s">
        <v>531</v>
      </c>
      <c r="D733" s="481"/>
      <c r="E733" s="481"/>
      <c r="F733" s="481"/>
      <c r="G733" s="481"/>
      <c r="H733" s="481"/>
      <c r="I733" s="481"/>
      <c r="J733" s="481"/>
      <c r="K733" s="481"/>
      <c r="L733" s="481"/>
      <c r="M733" s="482"/>
      <c r="N733" s="462"/>
      <c r="O733" s="463"/>
      <c r="P733" s="463"/>
      <c r="Q733" s="463"/>
      <c r="R733" s="463"/>
      <c r="S733" s="463"/>
    </row>
    <row r="734" spans="1:19" ht="15.75" x14ac:dyDescent="0.25">
      <c r="A734" s="483"/>
      <c r="B734" s="484"/>
      <c r="C734" s="485" t="s">
        <v>532</v>
      </c>
      <c r="D734" s="488"/>
      <c r="E734" s="488"/>
      <c r="F734" s="488"/>
      <c r="G734" s="488"/>
      <c r="H734" s="488"/>
      <c r="I734" s="488"/>
      <c r="J734" s="488"/>
      <c r="K734" s="488"/>
      <c r="L734" s="488"/>
      <c r="M734" s="487"/>
      <c r="N734" s="462"/>
      <c r="O734" s="463"/>
      <c r="P734" s="463"/>
      <c r="Q734" s="463"/>
      <c r="R734" s="463"/>
      <c r="S734" s="463"/>
    </row>
    <row r="735" spans="1:19" ht="15.75" x14ac:dyDescent="0.25">
      <c r="A735" s="483"/>
      <c r="B735" s="484"/>
      <c r="C735" s="485" t="s">
        <v>533</v>
      </c>
      <c r="D735" s="488"/>
      <c r="E735" s="488"/>
      <c r="F735" s="488"/>
      <c r="G735" s="488"/>
      <c r="H735" s="488"/>
      <c r="I735" s="488"/>
      <c r="J735" s="488"/>
      <c r="K735" s="488"/>
      <c r="L735" s="488"/>
      <c r="M735" s="487"/>
      <c r="N735" s="462"/>
      <c r="O735" s="463"/>
      <c r="P735" s="463"/>
      <c r="Q735" s="463"/>
      <c r="R735" s="463"/>
      <c r="S735" s="463"/>
    </row>
    <row r="736" spans="1:19" ht="16.5" thickBot="1" x14ac:dyDescent="0.3">
      <c r="A736" s="489"/>
      <c r="B736" s="490"/>
      <c r="C736" s="485"/>
      <c r="D736" s="488"/>
      <c r="E736" s="488"/>
      <c r="F736" s="488"/>
      <c r="G736" s="488"/>
      <c r="H736" s="488"/>
      <c r="I736" s="488"/>
      <c r="J736" s="488"/>
      <c r="K736" s="488"/>
      <c r="L736" s="488"/>
      <c r="M736" s="487"/>
      <c r="N736" s="462"/>
      <c r="O736" s="463"/>
      <c r="P736" s="463"/>
      <c r="Q736" s="463"/>
      <c r="R736" s="463"/>
      <c r="S736" s="463"/>
    </row>
    <row r="737" spans="1:19" ht="16.5" thickBot="1" x14ac:dyDescent="0.3">
      <c r="A737" s="292" t="s">
        <v>314</v>
      </c>
      <c r="B737" s="494" t="s">
        <v>298</v>
      </c>
      <c r="C737" s="494" t="s">
        <v>299</v>
      </c>
      <c r="D737" s="494" t="s">
        <v>300</v>
      </c>
      <c r="E737" s="494" t="s">
        <v>301</v>
      </c>
      <c r="F737" s="494" t="s">
        <v>300</v>
      </c>
      <c r="G737" s="494" t="s">
        <v>302</v>
      </c>
      <c r="H737" s="494" t="s">
        <v>302</v>
      </c>
      <c r="I737" s="494" t="s">
        <v>301</v>
      </c>
      <c r="J737" s="494" t="s">
        <v>303</v>
      </c>
      <c r="K737" s="494" t="s">
        <v>304</v>
      </c>
      <c r="L737" s="494" t="s">
        <v>305</v>
      </c>
      <c r="M737" s="494" t="s">
        <v>306</v>
      </c>
      <c r="N737" s="462"/>
      <c r="O737" s="463"/>
      <c r="P737" s="463"/>
      <c r="Q737" s="463"/>
      <c r="R737" s="463"/>
      <c r="S737" s="463"/>
    </row>
    <row r="738" spans="1:19" ht="16.5" thickBot="1" x14ac:dyDescent="0.3">
      <c r="A738" s="419">
        <f>SUM(B738:M738)</f>
        <v>1440</v>
      </c>
      <c r="B738" s="502">
        <v>120</v>
      </c>
      <c r="C738" s="502">
        <v>120</v>
      </c>
      <c r="D738" s="502">
        <v>120</v>
      </c>
      <c r="E738" s="502">
        <v>120</v>
      </c>
      <c r="F738" s="502">
        <v>120</v>
      </c>
      <c r="G738" s="502">
        <v>120</v>
      </c>
      <c r="H738" s="502">
        <v>120</v>
      </c>
      <c r="I738" s="502">
        <v>120</v>
      </c>
      <c r="J738" s="502">
        <v>120</v>
      </c>
      <c r="K738" s="502">
        <v>120</v>
      </c>
      <c r="L738" s="502">
        <v>120</v>
      </c>
      <c r="M738" s="502">
        <v>120</v>
      </c>
      <c r="N738" s="496"/>
      <c r="O738" s="497"/>
      <c r="P738" s="497"/>
      <c r="Q738" s="497"/>
      <c r="R738" s="497"/>
      <c r="S738" s="497"/>
    </row>
    <row r="739" spans="1:19" ht="16.5" thickBot="1" x14ac:dyDescent="0.3">
      <c r="A739" s="498"/>
      <c r="B739" s="499"/>
      <c r="C739" s="499"/>
      <c r="D739" s="499"/>
      <c r="E739" s="499"/>
      <c r="F739" s="499"/>
      <c r="G739" s="499"/>
      <c r="H739" s="499"/>
      <c r="I739" s="499"/>
      <c r="J739" s="499"/>
      <c r="K739" s="499"/>
      <c r="L739" s="499"/>
      <c r="M739" s="500"/>
      <c r="N739" s="503"/>
      <c r="O739" s="503"/>
      <c r="P739" s="503"/>
      <c r="Q739" s="503"/>
      <c r="R739" s="463"/>
      <c r="S739" s="463"/>
    </row>
    <row r="740" spans="1:19" ht="16.5" thickBot="1" x14ac:dyDescent="0.3">
      <c r="A740" s="371" t="s">
        <v>315</v>
      </c>
      <c r="B740" s="372"/>
      <c r="C740" s="372"/>
      <c r="D740" s="372"/>
      <c r="E740" s="372"/>
      <c r="F740" s="372"/>
      <c r="G740" s="372"/>
      <c r="H740" s="372"/>
      <c r="I740" s="372"/>
      <c r="J740" s="372"/>
      <c r="K740" s="372"/>
      <c r="L740" s="372"/>
      <c r="M740" s="373"/>
      <c r="N740" s="461"/>
      <c r="O740" s="461"/>
      <c r="P740" s="461"/>
      <c r="Q740" s="461"/>
      <c r="R740" s="461"/>
      <c r="S740" s="461"/>
    </row>
    <row r="741" spans="1:19" ht="16.5" thickBot="1" x14ac:dyDescent="0.3">
      <c r="A741" s="292" t="s">
        <v>316</v>
      </c>
      <c r="B741" s="469">
        <v>3</v>
      </c>
      <c r="C741" s="470" t="s">
        <v>534</v>
      </c>
      <c r="D741" s="471"/>
      <c r="E741" s="471"/>
      <c r="F741" s="471"/>
      <c r="G741" s="471"/>
      <c r="H741" s="471"/>
      <c r="I741" s="471"/>
      <c r="J741" s="471"/>
      <c r="K741" s="471"/>
      <c r="L741" s="471"/>
      <c r="M741" s="472"/>
      <c r="N741" s="462"/>
      <c r="O741" s="463"/>
      <c r="P741" s="463"/>
      <c r="Q741" s="463"/>
      <c r="R741" s="463"/>
      <c r="S741" s="463"/>
    </row>
    <row r="742" spans="1:19" ht="16.5" thickBot="1" x14ac:dyDescent="0.3">
      <c r="A742" s="473" t="s">
        <v>289</v>
      </c>
      <c r="B742" s="474"/>
      <c r="C742" s="304" t="s">
        <v>535</v>
      </c>
      <c r="D742" s="305"/>
      <c r="E742" s="305"/>
      <c r="F742" s="305"/>
      <c r="G742" s="305"/>
      <c r="H742" s="305"/>
      <c r="I742" s="305"/>
      <c r="J742" s="305"/>
      <c r="K742" s="305"/>
      <c r="L742" s="305"/>
      <c r="M742" s="306"/>
      <c r="N742" s="462"/>
      <c r="O742" s="463"/>
      <c r="P742" s="463"/>
      <c r="Q742" s="463"/>
      <c r="R742" s="463"/>
      <c r="S742" s="463"/>
    </row>
    <row r="743" spans="1:19" ht="16.5" thickBot="1" x14ac:dyDescent="0.3">
      <c r="A743" s="473" t="s">
        <v>291</v>
      </c>
      <c r="B743" s="474"/>
      <c r="C743" s="504">
        <v>6</v>
      </c>
      <c r="D743" s="505"/>
      <c r="E743" s="505"/>
      <c r="F743" s="505"/>
      <c r="G743" s="505"/>
      <c r="H743" s="505"/>
      <c r="I743" s="505"/>
      <c r="J743" s="505"/>
      <c r="K743" s="505"/>
      <c r="L743" s="505"/>
      <c r="M743" s="506"/>
      <c r="N743" s="462"/>
      <c r="O743" s="463"/>
      <c r="P743" s="463"/>
      <c r="Q743" s="463"/>
      <c r="R743" s="463"/>
      <c r="S743" s="463"/>
    </row>
    <row r="744" spans="1:19" ht="15.75" x14ac:dyDescent="0.25">
      <c r="A744" s="478" t="s">
        <v>292</v>
      </c>
      <c r="B744" s="479"/>
      <c r="C744" s="480" t="s">
        <v>536</v>
      </c>
      <c r="D744" s="481"/>
      <c r="E744" s="481"/>
      <c r="F744" s="481"/>
      <c r="G744" s="481"/>
      <c r="H744" s="481"/>
      <c r="I744" s="481"/>
      <c r="J744" s="481"/>
      <c r="K744" s="481"/>
      <c r="L744" s="481"/>
      <c r="M744" s="482"/>
      <c r="N744" s="462"/>
      <c r="O744" s="463"/>
      <c r="P744" s="463"/>
      <c r="Q744" s="463"/>
      <c r="R744" s="463"/>
      <c r="S744" s="463"/>
    </row>
    <row r="745" spans="1:19" ht="15.75" x14ac:dyDescent="0.25">
      <c r="A745" s="483"/>
      <c r="B745" s="484"/>
      <c r="C745" s="485" t="s">
        <v>537</v>
      </c>
      <c r="D745" s="486"/>
      <c r="E745" s="486"/>
      <c r="F745" s="486"/>
      <c r="G745" s="486"/>
      <c r="H745" s="486"/>
      <c r="I745" s="486"/>
      <c r="J745" s="486"/>
      <c r="K745" s="486"/>
      <c r="L745" s="486"/>
      <c r="M745" s="487"/>
      <c r="N745" s="462"/>
      <c r="O745" s="463"/>
      <c r="P745" s="463"/>
      <c r="Q745" s="463"/>
      <c r="R745" s="463"/>
      <c r="S745" s="463"/>
    </row>
    <row r="746" spans="1:19" ht="15.75" x14ac:dyDescent="0.25">
      <c r="A746" s="483"/>
      <c r="B746" s="484"/>
      <c r="C746" s="485" t="s">
        <v>538</v>
      </c>
      <c r="D746" s="488"/>
      <c r="E746" s="488"/>
      <c r="F746" s="488"/>
      <c r="G746" s="488"/>
      <c r="H746" s="488"/>
      <c r="I746" s="488"/>
      <c r="J746" s="488"/>
      <c r="K746" s="488"/>
      <c r="L746" s="488"/>
      <c r="M746" s="487"/>
      <c r="N746" s="462"/>
      <c r="O746" s="463"/>
      <c r="P746" s="463"/>
      <c r="Q746" s="463"/>
      <c r="R746" s="463"/>
      <c r="S746" s="463"/>
    </row>
    <row r="747" spans="1:19" ht="15.75" x14ac:dyDescent="0.25">
      <c r="A747" s="483"/>
      <c r="B747" s="484"/>
      <c r="C747" s="485" t="s">
        <v>539</v>
      </c>
      <c r="D747" s="486"/>
      <c r="E747" s="486"/>
      <c r="F747" s="486"/>
      <c r="G747" s="486"/>
      <c r="H747" s="486"/>
      <c r="I747" s="486"/>
      <c r="J747" s="486"/>
      <c r="K747" s="486"/>
      <c r="L747" s="486"/>
      <c r="M747" s="487"/>
      <c r="N747" s="462"/>
      <c r="O747" s="463"/>
      <c r="P747" s="463"/>
      <c r="Q747" s="463"/>
      <c r="R747" s="463"/>
      <c r="S747" s="463"/>
    </row>
    <row r="748" spans="1:19" ht="15.75" x14ac:dyDescent="0.25">
      <c r="A748" s="483"/>
      <c r="B748" s="484"/>
      <c r="C748" s="485" t="s">
        <v>540</v>
      </c>
      <c r="D748" s="488"/>
      <c r="E748" s="488"/>
      <c r="F748" s="488"/>
      <c r="G748" s="488"/>
      <c r="H748" s="488"/>
      <c r="I748" s="488"/>
      <c r="J748" s="488"/>
      <c r="K748" s="488"/>
      <c r="L748" s="488"/>
      <c r="M748" s="487"/>
      <c r="N748" s="462"/>
      <c r="O748" s="463"/>
      <c r="P748" s="463"/>
      <c r="Q748" s="463"/>
      <c r="R748" s="463"/>
      <c r="S748" s="463"/>
    </row>
    <row r="749" spans="1:19" ht="15.75" x14ac:dyDescent="0.25">
      <c r="A749" s="483"/>
      <c r="B749" s="484"/>
      <c r="C749" s="485" t="s">
        <v>541</v>
      </c>
      <c r="D749" s="488"/>
      <c r="E749" s="488"/>
      <c r="F749" s="488"/>
      <c r="G749" s="488"/>
      <c r="H749" s="488"/>
      <c r="I749" s="488"/>
      <c r="J749" s="488"/>
      <c r="K749" s="488"/>
      <c r="L749" s="488"/>
      <c r="M749" s="487"/>
      <c r="N749" s="462"/>
      <c r="O749" s="463"/>
      <c r="P749" s="463"/>
      <c r="Q749" s="463"/>
      <c r="R749" s="463"/>
      <c r="S749" s="463"/>
    </row>
    <row r="750" spans="1:19" ht="16.5" thickBot="1" x14ac:dyDescent="0.3">
      <c r="A750" s="489"/>
      <c r="B750" s="490"/>
      <c r="C750" s="491"/>
      <c r="D750" s="492"/>
      <c r="E750" s="492"/>
      <c r="F750" s="492"/>
      <c r="G750" s="492"/>
      <c r="H750" s="492"/>
      <c r="I750" s="492"/>
      <c r="J750" s="492"/>
      <c r="K750" s="492"/>
      <c r="L750" s="492"/>
      <c r="M750" s="493"/>
      <c r="N750" s="462"/>
      <c r="O750" s="463"/>
      <c r="P750" s="463"/>
      <c r="Q750" s="463"/>
      <c r="R750" s="463"/>
      <c r="S750" s="463"/>
    </row>
    <row r="751" spans="1:19" ht="16.5" thickBot="1" x14ac:dyDescent="0.3">
      <c r="A751" s="292" t="s">
        <v>314</v>
      </c>
      <c r="B751" s="494" t="s">
        <v>298</v>
      </c>
      <c r="C751" s="494" t="s">
        <v>299</v>
      </c>
      <c r="D751" s="494" t="s">
        <v>300</v>
      </c>
      <c r="E751" s="494" t="s">
        <v>301</v>
      </c>
      <c r="F751" s="494" t="s">
        <v>300</v>
      </c>
      <c r="G751" s="494" t="s">
        <v>302</v>
      </c>
      <c r="H751" s="494" t="s">
        <v>302</v>
      </c>
      <c r="I751" s="494" t="s">
        <v>301</v>
      </c>
      <c r="J751" s="494" t="s">
        <v>303</v>
      </c>
      <c r="K751" s="494" t="s">
        <v>304</v>
      </c>
      <c r="L751" s="494" t="s">
        <v>305</v>
      </c>
      <c r="M751" s="494" t="s">
        <v>306</v>
      </c>
      <c r="N751" s="462"/>
      <c r="O751" s="463"/>
      <c r="P751" s="463"/>
      <c r="Q751" s="463"/>
      <c r="R751" s="463"/>
      <c r="S751" s="463"/>
    </row>
    <row r="752" spans="1:19" ht="16.5" thickBot="1" x14ac:dyDescent="0.3">
      <c r="A752" s="419">
        <f>SUM(B752:M752)</f>
        <v>6</v>
      </c>
      <c r="B752" s="507">
        <v>0</v>
      </c>
      <c r="C752" s="507">
        <v>0</v>
      </c>
      <c r="D752" s="507">
        <v>1</v>
      </c>
      <c r="E752" s="507">
        <v>0</v>
      </c>
      <c r="F752" s="507">
        <v>0</v>
      </c>
      <c r="G752" s="507">
        <v>0</v>
      </c>
      <c r="H752" s="507">
        <v>0</v>
      </c>
      <c r="I752" s="507">
        <v>1</v>
      </c>
      <c r="J752" s="507">
        <v>1</v>
      </c>
      <c r="K752" s="507">
        <v>1</v>
      </c>
      <c r="L752" s="507">
        <v>1</v>
      </c>
      <c r="M752" s="507">
        <v>1</v>
      </c>
      <c r="N752" s="463"/>
      <c r="O752" s="463"/>
      <c r="P752" s="463"/>
      <c r="Q752" s="463"/>
      <c r="R752" s="463"/>
      <c r="S752" s="463"/>
    </row>
    <row r="753" spans="1:19" ht="16.5" thickBot="1" x14ac:dyDescent="0.3">
      <c r="A753" s="498"/>
      <c r="B753" s="499"/>
      <c r="C753" s="499"/>
      <c r="D753" s="499"/>
      <c r="E753" s="499"/>
      <c r="F753" s="499"/>
      <c r="G753" s="499"/>
      <c r="H753" s="499"/>
      <c r="I753" s="499"/>
      <c r="J753" s="499"/>
      <c r="K753" s="499"/>
      <c r="L753" s="499"/>
      <c r="M753" s="500"/>
      <c r="N753" s="508"/>
      <c r="O753" s="463"/>
      <c r="P753" s="463"/>
      <c r="Q753" s="463"/>
      <c r="R753" s="463"/>
      <c r="S753" s="463"/>
    </row>
    <row r="754" spans="1:19" ht="16.5" thickBot="1" x14ac:dyDescent="0.3">
      <c r="A754" s="371" t="s">
        <v>390</v>
      </c>
      <c r="B754" s="372"/>
      <c r="C754" s="372"/>
      <c r="D754" s="372"/>
      <c r="E754" s="372"/>
      <c r="F754" s="372"/>
      <c r="G754" s="372"/>
      <c r="H754" s="372"/>
      <c r="I754" s="372"/>
      <c r="J754" s="372"/>
      <c r="K754" s="372"/>
      <c r="L754" s="372"/>
      <c r="M754" s="373"/>
      <c r="N754" s="461"/>
      <c r="O754" s="461"/>
      <c r="P754" s="461"/>
      <c r="Q754" s="461"/>
      <c r="R754" s="461"/>
      <c r="S754" s="461"/>
    </row>
    <row r="755" spans="1:19" ht="16.5" thickBot="1" x14ac:dyDescent="0.3">
      <c r="A755" s="292" t="s">
        <v>391</v>
      </c>
      <c r="B755" s="469">
        <v>4</v>
      </c>
      <c r="C755" s="470" t="s">
        <v>542</v>
      </c>
      <c r="D755" s="471"/>
      <c r="E755" s="471"/>
      <c r="F755" s="471"/>
      <c r="G755" s="471"/>
      <c r="H755" s="471"/>
      <c r="I755" s="471"/>
      <c r="J755" s="471"/>
      <c r="K755" s="471"/>
      <c r="L755" s="471"/>
      <c r="M755" s="472"/>
      <c r="N755" s="463"/>
      <c r="O755" s="463"/>
      <c r="P755" s="463"/>
      <c r="Q755" s="463"/>
      <c r="R755" s="463"/>
      <c r="S755" s="463"/>
    </row>
    <row r="756" spans="1:19" ht="16.5" thickBot="1" x14ac:dyDescent="0.3">
      <c r="A756" s="473" t="s">
        <v>289</v>
      </c>
      <c r="B756" s="474"/>
      <c r="C756" s="304" t="s">
        <v>543</v>
      </c>
      <c r="D756" s="305"/>
      <c r="E756" s="305"/>
      <c r="F756" s="305"/>
      <c r="G756" s="305"/>
      <c r="H756" s="305"/>
      <c r="I756" s="305"/>
      <c r="J756" s="305"/>
      <c r="K756" s="305"/>
      <c r="L756" s="305"/>
      <c r="M756" s="306"/>
      <c r="N756" s="462"/>
      <c r="O756" s="463"/>
      <c r="P756" s="463"/>
      <c r="Q756" s="463"/>
      <c r="R756" s="463"/>
      <c r="S756" s="463"/>
    </row>
    <row r="757" spans="1:19" ht="16.5" thickBot="1" x14ac:dyDescent="0.3">
      <c r="A757" s="473" t="s">
        <v>291</v>
      </c>
      <c r="B757" s="474"/>
      <c r="C757" s="509">
        <v>133</v>
      </c>
      <c r="D757" s="510"/>
      <c r="E757" s="510"/>
      <c r="F757" s="510"/>
      <c r="G757" s="510"/>
      <c r="H757" s="510"/>
      <c r="I757" s="510"/>
      <c r="J757" s="510"/>
      <c r="K757" s="510"/>
      <c r="L757" s="510"/>
      <c r="M757" s="511"/>
      <c r="N757" s="462"/>
      <c r="O757" s="463"/>
      <c r="P757" s="463"/>
      <c r="Q757" s="463"/>
      <c r="R757" s="463"/>
      <c r="S757" s="463"/>
    </row>
    <row r="758" spans="1:19" ht="15.75" x14ac:dyDescent="0.25">
      <c r="A758" s="478" t="s">
        <v>292</v>
      </c>
      <c r="B758" s="479"/>
      <c r="C758" s="480" t="s">
        <v>544</v>
      </c>
      <c r="D758" s="481"/>
      <c r="E758" s="481"/>
      <c r="F758" s="481"/>
      <c r="G758" s="481"/>
      <c r="H758" s="481"/>
      <c r="I758" s="481"/>
      <c r="J758" s="481"/>
      <c r="K758" s="481"/>
      <c r="L758" s="481"/>
      <c r="M758" s="482"/>
      <c r="N758" s="462"/>
      <c r="O758" s="463"/>
      <c r="P758" s="463"/>
      <c r="Q758" s="463"/>
      <c r="R758" s="463"/>
      <c r="S758" s="463"/>
    </row>
    <row r="759" spans="1:19" ht="15.75" x14ac:dyDescent="0.25">
      <c r="A759" s="483"/>
      <c r="B759" s="484"/>
      <c r="C759" s="485" t="s">
        <v>545</v>
      </c>
      <c r="D759" s="486"/>
      <c r="E759" s="486"/>
      <c r="F759" s="486"/>
      <c r="G759" s="486"/>
      <c r="H759" s="486"/>
      <c r="I759" s="486"/>
      <c r="J759" s="486"/>
      <c r="K759" s="486"/>
      <c r="L759" s="486"/>
      <c r="M759" s="487"/>
      <c r="N759" s="463"/>
      <c r="O759" s="463"/>
      <c r="P759" s="463"/>
      <c r="Q759" s="463"/>
      <c r="R759" s="463"/>
      <c r="S759" s="463"/>
    </row>
    <row r="760" spans="1:19" ht="15.75" x14ac:dyDescent="0.25">
      <c r="A760" s="483"/>
      <c r="B760" s="484"/>
      <c r="C760" s="485" t="s">
        <v>546</v>
      </c>
      <c r="D760" s="486"/>
      <c r="E760" s="486"/>
      <c r="F760" s="486"/>
      <c r="G760" s="486"/>
      <c r="H760" s="486"/>
      <c r="I760" s="486"/>
      <c r="J760" s="486"/>
      <c r="K760" s="486"/>
      <c r="L760" s="486"/>
      <c r="M760" s="487"/>
      <c r="N760" s="463"/>
      <c r="O760" s="463"/>
      <c r="P760" s="463"/>
      <c r="Q760" s="463"/>
      <c r="R760" s="463"/>
      <c r="S760" s="463"/>
    </row>
    <row r="761" spans="1:19" ht="15.75" x14ac:dyDescent="0.25">
      <c r="A761" s="483"/>
      <c r="B761" s="484"/>
      <c r="C761" s="485" t="s">
        <v>547</v>
      </c>
      <c r="D761" s="488"/>
      <c r="E761" s="488"/>
      <c r="F761" s="488"/>
      <c r="G761" s="488"/>
      <c r="H761" s="488"/>
      <c r="I761" s="488"/>
      <c r="J761" s="488"/>
      <c r="K761" s="488"/>
      <c r="L761" s="488"/>
      <c r="M761" s="487"/>
      <c r="N761" s="512"/>
      <c r="O761" s="463"/>
      <c r="P761" s="463"/>
      <c r="Q761" s="463"/>
      <c r="R761" s="463"/>
      <c r="S761" s="463"/>
    </row>
    <row r="762" spans="1:19" ht="15.75" x14ac:dyDescent="0.25">
      <c r="A762" s="483"/>
      <c r="B762" s="484"/>
      <c r="C762" s="485" t="s">
        <v>548</v>
      </c>
      <c r="D762" s="488"/>
      <c r="E762" s="488"/>
      <c r="F762" s="488"/>
      <c r="G762" s="488"/>
      <c r="H762" s="488"/>
      <c r="I762" s="488"/>
      <c r="J762" s="488"/>
      <c r="K762" s="488"/>
      <c r="L762" s="488"/>
      <c r="M762" s="487"/>
      <c r="N762" s="512"/>
      <c r="O762" s="463"/>
      <c r="P762" s="463"/>
      <c r="Q762" s="463"/>
      <c r="R762" s="463"/>
      <c r="S762" s="463"/>
    </row>
    <row r="763" spans="1:19" ht="16.5" thickBot="1" x14ac:dyDescent="0.3">
      <c r="A763" s="489"/>
      <c r="B763" s="490"/>
      <c r="C763" s="485"/>
      <c r="D763" s="488"/>
      <c r="E763" s="488"/>
      <c r="F763" s="488"/>
      <c r="G763" s="488"/>
      <c r="H763" s="488"/>
      <c r="I763" s="488"/>
      <c r="J763" s="488"/>
      <c r="K763" s="488"/>
      <c r="L763" s="488"/>
      <c r="M763" s="487"/>
      <c r="N763" s="512"/>
      <c r="O763" s="463"/>
      <c r="P763" s="463"/>
      <c r="Q763" s="463"/>
      <c r="R763" s="463"/>
      <c r="S763" s="463"/>
    </row>
    <row r="764" spans="1:19" ht="16.5" thickBot="1" x14ac:dyDescent="0.3">
      <c r="A764" s="292" t="s">
        <v>324</v>
      </c>
      <c r="B764" s="494" t="s">
        <v>298</v>
      </c>
      <c r="C764" s="494" t="s">
        <v>299</v>
      </c>
      <c r="D764" s="494" t="s">
        <v>300</v>
      </c>
      <c r="E764" s="494" t="s">
        <v>301</v>
      </c>
      <c r="F764" s="494" t="s">
        <v>300</v>
      </c>
      <c r="G764" s="494" t="s">
        <v>302</v>
      </c>
      <c r="H764" s="494" t="s">
        <v>302</v>
      </c>
      <c r="I764" s="494" t="s">
        <v>301</v>
      </c>
      <c r="J764" s="494" t="s">
        <v>303</v>
      </c>
      <c r="K764" s="494" t="s">
        <v>304</v>
      </c>
      <c r="L764" s="494" t="s">
        <v>305</v>
      </c>
      <c r="M764" s="494" t="s">
        <v>306</v>
      </c>
      <c r="N764" s="462"/>
      <c r="O764" s="463"/>
      <c r="P764" s="463"/>
      <c r="Q764" s="463"/>
      <c r="R764" s="463"/>
      <c r="S764" s="463"/>
    </row>
    <row r="765" spans="1:19" ht="16.5" thickBot="1" x14ac:dyDescent="0.3">
      <c r="A765" s="462">
        <f>SUM(B765:M765)</f>
        <v>133</v>
      </c>
      <c r="B765" s="359">
        <v>5</v>
      </c>
      <c r="C765" s="359">
        <v>10</v>
      </c>
      <c r="D765" s="359">
        <v>13</v>
      </c>
      <c r="E765" s="359">
        <v>15</v>
      </c>
      <c r="F765" s="359">
        <v>12</v>
      </c>
      <c r="G765" s="359">
        <v>13</v>
      </c>
      <c r="H765" s="359">
        <v>11</v>
      </c>
      <c r="I765" s="359">
        <v>15</v>
      </c>
      <c r="J765" s="359">
        <v>10</v>
      </c>
      <c r="K765" s="359">
        <v>8</v>
      </c>
      <c r="L765" s="359">
        <v>9</v>
      </c>
      <c r="M765" s="359">
        <v>12</v>
      </c>
      <c r="N765" s="322"/>
      <c r="O765" s="463"/>
      <c r="P765" s="463"/>
      <c r="Q765" s="463"/>
      <c r="R765" s="463"/>
      <c r="S765" s="463"/>
    </row>
    <row r="766" spans="1:19" ht="16.5" thickBot="1" x14ac:dyDescent="0.3">
      <c r="A766" s="498"/>
      <c r="B766" s="499"/>
      <c r="C766" s="499"/>
      <c r="D766" s="499"/>
      <c r="E766" s="499"/>
      <c r="F766" s="499"/>
      <c r="G766" s="499"/>
      <c r="H766" s="499"/>
      <c r="I766" s="499"/>
      <c r="J766" s="499"/>
      <c r="K766" s="499"/>
      <c r="L766" s="499"/>
      <c r="M766" s="500"/>
      <c r="N766" s="512"/>
      <c r="O766" s="512"/>
      <c r="P766" s="512"/>
      <c r="Q766" s="512"/>
      <c r="R766" s="512"/>
      <c r="S766" s="512"/>
    </row>
    <row r="767" spans="1:19" ht="16.5" thickBot="1" x14ac:dyDescent="0.3">
      <c r="A767" s="513" t="s">
        <v>325</v>
      </c>
      <c r="B767" s="514"/>
      <c r="C767" s="514"/>
      <c r="D767" s="514"/>
      <c r="E767" s="514"/>
      <c r="F767" s="514"/>
      <c r="G767" s="514"/>
      <c r="H767" s="514"/>
      <c r="I767" s="514"/>
      <c r="J767" s="514"/>
      <c r="K767" s="514"/>
      <c r="L767" s="514"/>
      <c r="M767" s="515"/>
      <c r="N767" s="516"/>
      <c r="O767" s="516"/>
      <c r="P767" s="516"/>
      <c r="Q767" s="517"/>
      <c r="R767" s="517"/>
      <c r="S767" s="517"/>
    </row>
    <row r="768" spans="1:19" ht="16.5" thickBot="1" x14ac:dyDescent="0.3">
      <c r="A768" s="518" t="s">
        <v>326</v>
      </c>
      <c r="B768" s="519" t="s">
        <v>9</v>
      </c>
      <c r="C768" s="376" t="str">
        <f>IF((B768=""),"",VLOOKUP(B768,UUU,2,0))</f>
        <v>SECTOR PUBLICO MUNICIPAL</v>
      </c>
      <c r="D768" s="377"/>
      <c r="E768" s="377"/>
      <c r="F768" s="377"/>
      <c r="G768" s="377"/>
      <c r="H768" s="377"/>
      <c r="I768" s="377"/>
      <c r="J768" s="377"/>
      <c r="K768" s="377"/>
      <c r="L768" s="377"/>
      <c r="M768" s="378"/>
      <c r="N768" s="512"/>
      <c r="O768" s="512"/>
      <c r="P768" s="512"/>
      <c r="Q768" s="520"/>
      <c r="R768" s="520"/>
      <c r="S768" s="520"/>
    </row>
    <row r="769" spans="1:19" ht="16.5" thickBot="1" x14ac:dyDescent="0.3">
      <c r="A769" s="518" t="s">
        <v>327</v>
      </c>
      <c r="B769" s="519" t="s">
        <v>15</v>
      </c>
      <c r="C769" s="376" t="str">
        <f>IF((B769=""),"",VLOOKUP(B769,UUU,2,0))</f>
        <v>SECTOR PUBLICO NO FINANCIERO</v>
      </c>
      <c r="D769" s="377"/>
      <c r="E769" s="377"/>
      <c r="F769" s="377"/>
      <c r="G769" s="377"/>
      <c r="H769" s="377"/>
      <c r="I769" s="377"/>
      <c r="J769" s="377"/>
      <c r="K769" s="377"/>
      <c r="L769" s="377"/>
      <c r="M769" s="378"/>
      <c r="N769" s="512"/>
      <c r="O769" s="512"/>
      <c r="P769" s="512"/>
      <c r="Q769" s="520"/>
      <c r="R769" s="520"/>
      <c r="S769" s="520"/>
    </row>
    <row r="770" spans="1:19" ht="16.5" thickBot="1" x14ac:dyDescent="0.3">
      <c r="A770" s="518" t="s">
        <v>328</v>
      </c>
      <c r="B770" s="519" t="s">
        <v>21</v>
      </c>
      <c r="C770" s="376" t="str">
        <f>IF((B770=""),"",VLOOKUP(B770,UUU,2,0))</f>
        <v>GOBIERNO GENERAL MUNICIPAL</v>
      </c>
      <c r="D770" s="377"/>
      <c r="E770" s="377"/>
      <c r="F770" s="377"/>
      <c r="G770" s="377"/>
      <c r="H770" s="377"/>
      <c r="I770" s="377"/>
      <c r="J770" s="377"/>
      <c r="K770" s="377"/>
      <c r="L770" s="377"/>
      <c r="M770" s="378"/>
      <c r="N770" s="512"/>
      <c r="O770" s="512"/>
      <c r="P770" s="512"/>
      <c r="Q770" s="520"/>
      <c r="R770" s="520"/>
      <c r="S770" s="520"/>
    </row>
    <row r="771" spans="1:19" ht="16.5" thickBot="1" x14ac:dyDescent="0.3">
      <c r="A771" s="518" t="s">
        <v>329</v>
      </c>
      <c r="B771" s="519" t="s">
        <v>37</v>
      </c>
      <c r="C771" s="376" t="str">
        <f>IF((B771=""),"",VLOOKUP(B771,UUU,2,0))</f>
        <v>Entidades Paraestatales y Fideicomisos No Empresariales y No Financieros</v>
      </c>
      <c r="D771" s="377"/>
      <c r="E771" s="377"/>
      <c r="F771" s="377"/>
      <c r="G771" s="377"/>
      <c r="H771" s="377"/>
      <c r="I771" s="377"/>
      <c r="J771" s="377"/>
      <c r="K771" s="377"/>
      <c r="L771" s="377"/>
      <c r="M771" s="378"/>
      <c r="N771" s="512"/>
      <c r="O771" s="512"/>
      <c r="P771" s="512"/>
      <c r="Q771" s="520"/>
      <c r="R771" s="520"/>
      <c r="S771" s="520"/>
    </row>
    <row r="772" spans="1:19" ht="16.5" thickBot="1" x14ac:dyDescent="0.3">
      <c r="A772" s="518" t="s">
        <v>330</v>
      </c>
      <c r="B772" s="519" t="s">
        <v>37</v>
      </c>
      <c r="C772" s="376" t="str">
        <f>IF((B772=""),"",VLOOKUP(B772,UUU,2,0))</f>
        <v>Entidades Paraestatales y Fideicomisos No Empresariales y No Financieros</v>
      </c>
      <c r="D772" s="377"/>
      <c r="E772" s="377"/>
      <c r="F772" s="377"/>
      <c r="G772" s="377"/>
      <c r="H772" s="377"/>
      <c r="I772" s="377"/>
      <c r="J772" s="377"/>
      <c r="K772" s="377"/>
      <c r="L772" s="377"/>
      <c r="M772" s="378"/>
      <c r="N772" s="512"/>
      <c r="O772" s="512"/>
      <c r="P772" s="512"/>
      <c r="Q772" s="520"/>
      <c r="R772" s="520"/>
      <c r="S772" s="520"/>
    </row>
    <row r="773" spans="1:19" ht="16.5" thickBot="1" x14ac:dyDescent="0.3">
      <c r="A773" s="518" t="s">
        <v>331</v>
      </c>
      <c r="B773" s="521" t="s">
        <v>549</v>
      </c>
      <c r="C773" s="376" t="s">
        <v>550</v>
      </c>
      <c r="D773" s="377"/>
      <c r="E773" s="377"/>
      <c r="F773" s="377"/>
      <c r="G773" s="377"/>
      <c r="H773" s="377"/>
      <c r="I773" s="377"/>
      <c r="J773" s="377"/>
      <c r="K773" s="377"/>
      <c r="L773" s="377"/>
      <c r="M773" s="378"/>
      <c r="N773" s="512"/>
      <c r="O773" s="512"/>
      <c r="P773" s="512"/>
      <c r="Q773" s="520"/>
      <c r="R773" s="520"/>
      <c r="S773" s="520"/>
    </row>
    <row r="774" spans="1:19" ht="16.5" thickBot="1" x14ac:dyDescent="0.3">
      <c r="A774" s="297" t="s">
        <v>334</v>
      </c>
      <c r="B774" s="297"/>
      <c r="C774" s="297"/>
      <c r="D774" s="297"/>
      <c r="E774" s="297"/>
      <c r="F774" s="297"/>
      <c r="G774" s="297"/>
      <c r="H774" s="297"/>
      <c r="I774" s="297"/>
      <c r="J774" s="297"/>
      <c r="K774" s="297"/>
      <c r="L774" s="297"/>
      <c r="M774" s="297"/>
      <c r="N774" s="468"/>
      <c r="O774" s="210"/>
      <c r="P774" s="210"/>
      <c r="Q774" s="211"/>
      <c r="R774" s="211"/>
      <c r="S774" s="211"/>
    </row>
    <row r="775" spans="1:19" ht="16.5" thickBot="1" x14ac:dyDescent="0.3">
      <c r="A775" s="371" t="s">
        <v>335</v>
      </c>
      <c r="B775" s="372"/>
      <c r="C775" s="372"/>
      <c r="D775" s="372"/>
      <c r="E775" s="372"/>
      <c r="F775" s="372"/>
      <c r="G775" s="372"/>
      <c r="H775" s="372"/>
      <c r="I775" s="372"/>
      <c r="J775" s="372"/>
      <c r="K775" s="372"/>
      <c r="L775" s="372"/>
      <c r="M775" s="373"/>
      <c r="N775" s="461"/>
      <c r="O775" s="461"/>
      <c r="P775" s="461"/>
      <c r="Q775" s="461"/>
      <c r="R775" s="461"/>
      <c r="S775" s="461"/>
    </row>
    <row r="776" spans="1:19" ht="16.5" thickBot="1" x14ac:dyDescent="0.3">
      <c r="A776" s="292" t="s">
        <v>336</v>
      </c>
      <c r="B776" s="522">
        <v>1400320</v>
      </c>
      <c r="C776" s="304" t="s">
        <v>337</v>
      </c>
      <c r="D776" s="305"/>
      <c r="E776" s="305"/>
      <c r="F776" s="305"/>
      <c r="G776" s="305"/>
      <c r="H776" s="305"/>
      <c r="I776" s="305"/>
      <c r="J776" s="305"/>
      <c r="K776" s="305"/>
      <c r="L776" s="305"/>
      <c r="M776" s="306"/>
      <c r="N776" s="463"/>
      <c r="O776" s="463"/>
      <c r="P776" s="463"/>
      <c r="Q776" s="463"/>
      <c r="R776" s="463"/>
      <c r="S776" s="463"/>
    </row>
    <row r="777" spans="1:19" ht="16.5" thickBot="1" x14ac:dyDescent="0.3">
      <c r="A777" s="292"/>
      <c r="B777" s="523"/>
      <c r="C777" s="304"/>
      <c r="D777" s="305"/>
      <c r="E777" s="305"/>
      <c r="F777" s="305"/>
      <c r="G777" s="305"/>
      <c r="H777" s="305"/>
      <c r="I777" s="305"/>
      <c r="J777" s="305"/>
      <c r="K777" s="305"/>
      <c r="L777" s="305"/>
      <c r="M777" s="306"/>
      <c r="N777" s="463"/>
      <c r="O777" s="463"/>
      <c r="P777" s="463"/>
      <c r="Q777" s="463"/>
      <c r="R777" s="463"/>
      <c r="S777" s="463"/>
    </row>
    <row r="778" spans="1:19" ht="16.5" thickBot="1" x14ac:dyDescent="0.3">
      <c r="A778" s="524" t="s">
        <v>338</v>
      </c>
      <c r="B778" s="524"/>
      <c r="C778" s="524"/>
      <c r="D778" s="524"/>
      <c r="E778" s="524"/>
      <c r="F778" s="524"/>
      <c r="G778" s="524"/>
      <c r="H778" s="524"/>
      <c r="I778" s="524"/>
      <c r="J778" s="524"/>
      <c r="K778" s="524"/>
      <c r="L778" s="524"/>
      <c r="M778" s="525"/>
      <c r="N778" s="526"/>
      <c r="O778" s="526"/>
      <c r="P778" s="526"/>
      <c r="Q778" s="526"/>
      <c r="R778" s="526"/>
      <c r="S778" s="526"/>
    </row>
    <row r="779" spans="1:19" ht="16.5" thickBot="1" x14ac:dyDescent="0.3">
      <c r="A779" s="371" t="s">
        <v>339</v>
      </c>
      <c r="B779" s="372"/>
      <c r="C779" s="372"/>
      <c r="D779" s="372"/>
      <c r="E779" s="372"/>
      <c r="F779" s="372"/>
      <c r="G779" s="372"/>
      <c r="H779" s="372"/>
      <c r="I779" s="372"/>
      <c r="J779" s="372"/>
      <c r="K779" s="372"/>
      <c r="L779" s="372"/>
      <c r="M779" s="373"/>
      <c r="N779" s="461"/>
      <c r="O779" s="461"/>
      <c r="P779" s="461"/>
      <c r="Q779" s="461"/>
      <c r="R779" s="461"/>
      <c r="S779" s="461"/>
    </row>
    <row r="780" spans="1:19" ht="16.5" thickBot="1" x14ac:dyDescent="0.3">
      <c r="A780" s="292" t="s">
        <v>340</v>
      </c>
      <c r="B780" s="470" t="s">
        <v>516</v>
      </c>
      <c r="C780" s="471"/>
      <c r="D780" s="471"/>
      <c r="E780" s="471"/>
      <c r="F780" s="471"/>
      <c r="G780" s="471"/>
      <c r="H780" s="471"/>
      <c r="I780" s="471"/>
      <c r="J780" s="471"/>
      <c r="K780" s="471"/>
      <c r="L780" s="471"/>
      <c r="M780" s="472"/>
      <c r="N780" s="463"/>
      <c r="O780" s="463"/>
      <c r="P780" s="463"/>
      <c r="Q780" s="463"/>
      <c r="R780" s="463"/>
      <c r="S780" s="463"/>
    </row>
    <row r="781" spans="1:19" ht="16.5" thickBot="1" x14ac:dyDescent="0.3">
      <c r="A781" s="292" t="s">
        <v>342</v>
      </c>
      <c r="B781" s="470" t="s">
        <v>551</v>
      </c>
      <c r="C781" s="471"/>
      <c r="D781" s="471"/>
      <c r="E781" s="471"/>
      <c r="F781" s="471"/>
      <c r="G781" s="471"/>
      <c r="H781" s="471"/>
      <c r="I781" s="471"/>
      <c r="J781" s="471"/>
      <c r="K781" s="471"/>
      <c r="L781" s="471"/>
      <c r="M781" s="472"/>
      <c r="N781" s="463"/>
      <c r="O781" s="463"/>
      <c r="P781" s="463"/>
      <c r="Q781" s="463"/>
      <c r="R781" s="463"/>
      <c r="S781" s="463"/>
    </row>
    <row r="782" spans="1:19" ht="16.5" thickBot="1" x14ac:dyDescent="0.3">
      <c r="A782" s="381"/>
      <c r="B782" s="381"/>
      <c r="C782" s="381"/>
      <c r="D782" s="381"/>
      <c r="E782" s="381"/>
      <c r="F782" s="381"/>
      <c r="G782" s="381"/>
      <c r="H782" s="381"/>
      <c r="I782" s="381"/>
      <c r="J782" s="381"/>
      <c r="K782" s="381"/>
      <c r="L782" s="381"/>
      <c r="M782" s="381"/>
      <c r="N782" s="463"/>
      <c r="O782" s="463"/>
      <c r="P782" s="463"/>
      <c r="Q782" s="463"/>
      <c r="R782" s="463"/>
      <c r="S782" s="463"/>
    </row>
    <row r="783" spans="1:19" ht="16.5" thickBot="1" x14ac:dyDescent="0.25">
      <c r="A783" s="527" t="s">
        <v>344</v>
      </c>
      <c r="B783" s="528"/>
      <c r="C783" s="528"/>
      <c r="D783" s="528"/>
      <c r="E783" s="528"/>
      <c r="F783" s="528"/>
      <c r="G783" s="528"/>
      <c r="H783" s="528"/>
      <c r="I783" s="528"/>
      <c r="J783" s="528"/>
      <c r="K783" s="528"/>
      <c r="L783" s="528"/>
      <c r="M783" s="528"/>
      <c r="N783" s="528"/>
      <c r="O783" s="528"/>
      <c r="P783" s="528"/>
      <c r="Q783" s="528"/>
      <c r="R783" s="528"/>
      <c r="S783" s="529"/>
    </row>
    <row r="784" spans="1:19" ht="16.5" thickBot="1" x14ac:dyDescent="0.3">
      <c r="A784" s="530" t="s">
        <v>274</v>
      </c>
      <c r="B784" s="530" t="s">
        <v>345</v>
      </c>
      <c r="C784" s="530" t="s">
        <v>346</v>
      </c>
      <c r="D784" s="530" t="s">
        <v>331</v>
      </c>
      <c r="E784" s="530" t="s">
        <v>336</v>
      </c>
      <c r="F784" s="530" t="s">
        <v>347</v>
      </c>
      <c r="G784" s="531" t="s">
        <v>348</v>
      </c>
      <c r="H784" s="531" t="s">
        <v>349</v>
      </c>
      <c r="I784" s="531" t="s">
        <v>350</v>
      </c>
      <c r="J784" s="531" t="s">
        <v>351</v>
      </c>
      <c r="K784" s="531" t="s">
        <v>352</v>
      </c>
      <c r="L784" s="531" t="s">
        <v>353</v>
      </c>
      <c r="M784" s="531" t="s">
        <v>354</v>
      </c>
      <c r="N784" s="531" t="s">
        <v>355</v>
      </c>
      <c r="O784" s="531" t="s">
        <v>356</v>
      </c>
      <c r="P784" s="531" t="s">
        <v>357</v>
      </c>
      <c r="Q784" s="531" t="s">
        <v>358</v>
      </c>
      <c r="R784" s="531" t="s">
        <v>359</v>
      </c>
      <c r="S784" s="531" t="s">
        <v>360</v>
      </c>
    </row>
    <row r="785" spans="1:19" ht="15.75" x14ac:dyDescent="0.25">
      <c r="A785" s="532" t="s">
        <v>112</v>
      </c>
      <c r="B785" s="532" t="s">
        <v>522</v>
      </c>
      <c r="C785" s="532">
        <v>31120</v>
      </c>
      <c r="D785" s="532">
        <v>8106</v>
      </c>
      <c r="E785" s="533">
        <v>1400320</v>
      </c>
      <c r="F785" s="534">
        <v>1131</v>
      </c>
      <c r="G785" s="535">
        <v>219838.03</v>
      </c>
      <c r="H785" s="535">
        <v>219838.03</v>
      </c>
      <c r="I785" s="535">
        <v>219838.03</v>
      </c>
      <c r="J785" s="535">
        <v>219838.03</v>
      </c>
      <c r="K785" s="535">
        <v>219838.03</v>
      </c>
      <c r="L785" s="535">
        <v>219838.03</v>
      </c>
      <c r="M785" s="535">
        <v>219838.03</v>
      </c>
      <c r="N785" s="535">
        <v>219838.03</v>
      </c>
      <c r="O785" s="535">
        <v>219838.03</v>
      </c>
      <c r="P785" s="535">
        <v>219838.03</v>
      </c>
      <c r="Q785" s="535">
        <v>219838.02</v>
      </c>
      <c r="R785" s="535">
        <v>219838</v>
      </c>
      <c r="S785" s="536">
        <f>SUM(G785:R785)</f>
        <v>2638056.3199999998</v>
      </c>
    </row>
    <row r="786" spans="1:19" ht="15.75" x14ac:dyDescent="0.25">
      <c r="A786" s="537" t="s">
        <v>112</v>
      </c>
      <c r="B786" s="537" t="s">
        <v>522</v>
      </c>
      <c r="C786" s="537">
        <v>31120</v>
      </c>
      <c r="D786" s="537">
        <v>8106</v>
      </c>
      <c r="E786" s="538">
        <v>1400320</v>
      </c>
      <c r="F786" s="539">
        <v>1321</v>
      </c>
      <c r="G786" s="540">
        <v>0</v>
      </c>
      <c r="H786" s="540">
        <v>0</v>
      </c>
      <c r="I786" s="540">
        <v>0</v>
      </c>
      <c r="J786" s="540">
        <v>0</v>
      </c>
      <c r="K786" s="540">
        <v>0</v>
      </c>
      <c r="L786" s="540">
        <v>98962.52</v>
      </c>
      <c r="M786" s="540">
        <v>0</v>
      </c>
      <c r="N786" s="540">
        <v>0</v>
      </c>
      <c r="O786" s="540">
        <v>0</v>
      </c>
      <c r="P786" s="540">
        <v>0</v>
      </c>
      <c r="Q786" s="540">
        <v>98962.52</v>
      </c>
      <c r="R786" s="540">
        <v>0</v>
      </c>
      <c r="S786" s="536">
        <f t="shared" ref="S786:S804" si="10">SUM(G786:R786)</f>
        <v>197925.04</v>
      </c>
    </row>
    <row r="787" spans="1:19" ht="15.75" x14ac:dyDescent="0.25">
      <c r="A787" s="537" t="s">
        <v>112</v>
      </c>
      <c r="B787" s="537" t="s">
        <v>522</v>
      </c>
      <c r="C787" s="537">
        <v>31120</v>
      </c>
      <c r="D787" s="537">
        <v>8106</v>
      </c>
      <c r="E787" s="538">
        <v>1400320</v>
      </c>
      <c r="F787" s="539">
        <v>1323</v>
      </c>
      <c r="G787" s="540">
        <v>0</v>
      </c>
      <c r="H787" s="540">
        <v>0</v>
      </c>
      <c r="I787" s="540">
        <v>0</v>
      </c>
      <c r="J787" s="540">
        <v>0</v>
      </c>
      <c r="K787" s="540">
        <v>0</v>
      </c>
      <c r="L787" s="540">
        <v>0</v>
      </c>
      <c r="M787" s="540">
        <v>0</v>
      </c>
      <c r="N787" s="540">
        <v>0</v>
      </c>
      <c r="O787" s="540">
        <v>0</v>
      </c>
      <c r="P787" s="540">
        <v>0</v>
      </c>
      <c r="Q787" s="540">
        <v>0</v>
      </c>
      <c r="R787" s="540">
        <v>387663.02</v>
      </c>
      <c r="S787" s="536">
        <f t="shared" si="10"/>
        <v>387663.02</v>
      </c>
    </row>
    <row r="788" spans="1:19" ht="15.75" x14ac:dyDescent="0.25">
      <c r="A788" s="537" t="s">
        <v>112</v>
      </c>
      <c r="B788" s="537" t="s">
        <v>522</v>
      </c>
      <c r="C788" s="537">
        <v>31120</v>
      </c>
      <c r="D788" s="537">
        <v>8106</v>
      </c>
      <c r="E788" s="538">
        <v>1400320</v>
      </c>
      <c r="F788" s="539">
        <v>1331</v>
      </c>
      <c r="G788" s="540">
        <v>8625</v>
      </c>
      <c r="H788" s="540">
        <v>8625</v>
      </c>
      <c r="I788" s="540">
        <v>8625</v>
      </c>
      <c r="J788" s="540">
        <v>8625</v>
      </c>
      <c r="K788" s="540">
        <v>8625</v>
      </c>
      <c r="L788" s="540">
        <v>8625</v>
      </c>
      <c r="M788" s="540">
        <v>8625</v>
      </c>
      <c r="N788" s="540">
        <v>8625</v>
      </c>
      <c r="O788" s="540">
        <v>8625</v>
      </c>
      <c r="P788" s="540">
        <v>8625</v>
      </c>
      <c r="Q788" s="540">
        <v>8625</v>
      </c>
      <c r="R788" s="540">
        <v>8625</v>
      </c>
      <c r="S788" s="536">
        <f t="shared" si="10"/>
        <v>103500</v>
      </c>
    </row>
    <row r="789" spans="1:19" ht="15.75" x14ac:dyDescent="0.25">
      <c r="A789" s="537" t="s">
        <v>112</v>
      </c>
      <c r="B789" s="537" t="s">
        <v>522</v>
      </c>
      <c r="C789" s="537">
        <v>31120</v>
      </c>
      <c r="D789" s="537">
        <v>8106</v>
      </c>
      <c r="E789" s="538">
        <v>1400320</v>
      </c>
      <c r="F789" s="539">
        <v>1413</v>
      </c>
      <c r="G789" s="540">
        <v>33715.85</v>
      </c>
      <c r="H789" s="540">
        <v>33715.85</v>
      </c>
      <c r="I789" s="540">
        <v>33715.85</v>
      </c>
      <c r="J789" s="540">
        <v>33715.85</v>
      </c>
      <c r="K789" s="540">
        <v>33715.85</v>
      </c>
      <c r="L789" s="540">
        <v>33715.85</v>
      </c>
      <c r="M789" s="540">
        <v>33715.85</v>
      </c>
      <c r="N789" s="540">
        <v>33715.85</v>
      </c>
      <c r="O789" s="540">
        <v>33715.85</v>
      </c>
      <c r="P789" s="540">
        <v>33715.85</v>
      </c>
      <c r="Q789" s="540">
        <v>33715.85</v>
      </c>
      <c r="R789" s="540">
        <v>33715.839999999997</v>
      </c>
      <c r="S789" s="536">
        <f t="shared" si="10"/>
        <v>404590.18999999994</v>
      </c>
    </row>
    <row r="790" spans="1:19" ht="15.75" x14ac:dyDescent="0.25">
      <c r="A790" s="537" t="s">
        <v>112</v>
      </c>
      <c r="B790" s="537" t="s">
        <v>522</v>
      </c>
      <c r="C790" s="537">
        <v>31120</v>
      </c>
      <c r="D790" s="537">
        <v>8106</v>
      </c>
      <c r="E790" s="538">
        <v>1400320</v>
      </c>
      <c r="F790" s="539">
        <v>1421</v>
      </c>
      <c r="G790" s="540">
        <v>13869.28</v>
      </c>
      <c r="H790" s="540">
        <v>13869.28</v>
      </c>
      <c r="I790" s="540">
        <v>13869.28</v>
      </c>
      <c r="J790" s="540">
        <v>13869.28</v>
      </c>
      <c r="K790" s="540">
        <v>13869.28</v>
      </c>
      <c r="L790" s="540">
        <v>13869.28</v>
      </c>
      <c r="M790" s="540">
        <v>13869.28</v>
      </c>
      <c r="N790" s="540">
        <v>13869.28</v>
      </c>
      <c r="O790" s="540">
        <v>13869.28</v>
      </c>
      <c r="P790" s="540">
        <v>13869.28</v>
      </c>
      <c r="Q790" s="540">
        <v>13869.28</v>
      </c>
      <c r="R790" s="540">
        <v>13869.27</v>
      </c>
      <c r="S790" s="536">
        <f t="shared" si="10"/>
        <v>166431.35</v>
      </c>
    </row>
    <row r="791" spans="1:19" ht="15.75" x14ac:dyDescent="0.25">
      <c r="A791" s="537" t="s">
        <v>112</v>
      </c>
      <c r="B791" s="537" t="s">
        <v>522</v>
      </c>
      <c r="C791" s="537">
        <v>31120</v>
      </c>
      <c r="D791" s="537">
        <v>8106</v>
      </c>
      <c r="E791" s="538">
        <v>1400320</v>
      </c>
      <c r="F791" s="539">
        <v>1431</v>
      </c>
      <c r="G791" s="540">
        <v>15665.69</v>
      </c>
      <c r="H791" s="540">
        <v>15665.69</v>
      </c>
      <c r="I791" s="540">
        <v>15665.69</v>
      </c>
      <c r="J791" s="540">
        <v>15665.69</v>
      </c>
      <c r="K791" s="540">
        <v>15665.69</v>
      </c>
      <c r="L791" s="540">
        <v>15665.69</v>
      </c>
      <c r="M791" s="540">
        <v>15665.69</v>
      </c>
      <c r="N791" s="540">
        <v>15665.69</v>
      </c>
      <c r="O791" s="540">
        <v>15665.69</v>
      </c>
      <c r="P791" s="540">
        <v>15665.69</v>
      </c>
      <c r="Q791" s="540">
        <v>15665.69</v>
      </c>
      <c r="R791" s="540">
        <v>15665.72</v>
      </c>
      <c r="S791" s="536">
        <f t="shared" si="10"/>
        <v>187988.31</v>
      </c>
    </row>
    <row r="792" spans="1:19" ht="15.75" x14ac:dyDescent="0.25">
      <c r="A792" s="537" t="s">
        <v>112</v>
      </c>
      <c r="B792" s="537" t="s">
        <v>522</v>
      </c>
      <c r="C792" s="537">
        <v>31120</v>
      </c>
      <c r="D792" s="537">
        <v>8106</v>
      </c>
      <c r="E792" s="538">
        <v>1400320</v>
      </c>
      <c r="F792" s="539">
        <v>1541</v>
      </c>
      <c r="G792" s="540">
        <v>16225</v>
      </c>
      <c r="H792" s="540">
        <v>16225</v>
      </c>
      <c r="I792" s="540">
        <v>16225</v>
      </c>
      <c r="J792" s="540">
        <v>16225</v>
      </c>
      <c r="K792" s="540">
        <v>16225</v>
      </c>
      <c r="L792" s="540">
        <v>16225</v>
      </c>
      <c r="M792" s="540">
        <v>16225</v>
      </c>
      <c r="N792" s="540">
        <v>16225</v>
      </c>
      <c r="O792" s="540">
        <v>16225</v>
      </c>
      <c r="P792" s="540">
        <v>16225</v>
      </c>
      <c r="Q792" s="540">
        <v>16225</v>
      </c>
      <c r="R792" s="540">
        <v>16225</v>
      </c>
      <c r="S792" s="536">
        <f t="shared" si="10"/>
        <v>194700</v>
      </c>
    </row>
    <row r="793" spans="1:19" ht="15.75" x14ac:dyDescent="0.25">
      <c r="A793" s="537" t="s">
        <v>112</v>
      </c>
      <c r="B793" s="537" t="s">
        <v>522</v>
      </c>
      <c r="C793" s="537">
        <v>31120</v>
      </c>
      <c r="D793" s="537">
        <v>8106</v>
      </c>
      <c r="E793" s="538">
        <v>1400320</v>
      </c>
      <c r="F793" s="539">
        <v>2421</v>
      </c>
      <c r="G793" s="540">
        <v>0</v>
      </c>
      <c r="H793" s="540">
        <v>0</v>
      </c>
      <c r="I793" s="540">
        <v>40843</v>
      </c>
      <c r="J793" s="540">
        <v>0</v>
      </c>
      <c r="K793" s="540">
        <v>40843</v>
      </c>
      <c r="L793" s="540">
        <v>0</v>
      </c>
      <c r="M793" s="540">
        <v>40843</v>
      </c>
      <c r="N793" s="540">
        <v>0</v>
      </c>
      <c r="O793" s="540">
        <v>40843</v>
      </c>
      <c r="P793" s="540">
        <v>0</v>
      </c>
      <c r="Q793" s="540">
        <v>40843</v>
      </c>
      <c r="R793" s="540">
        <v>0</v>
      </c>
      <c r="S793" s="536">
        <f t="shared" si="10"/>
        <v>204215</v>
      </c>
    </row>
    <row r="794" spans="1:19" ht="15.75" x14ac:dyDescent="0.25">
      <c r="A794" s="537" t="s">
        <v>112</v>
      </c>
      <c r="B794" s="537" t="s">
        <v>522</v>
      </c>
      <c r="C794" s="537">
        <v>31120</v>
      </c>
      <c r="D794" s="537">
        <v>8106</v>
      </c>
      <c r="E794" s="538">
        <v>1400320</v>
      </c>
      <c r="F794" s="539">
        <v>2491</v>
      </c>
      <c r="G794" s="540">
        <v>34551.75</v>
      </c>
      <c r="H794" s="540">
        <v>34551.75</v>
      </c>
      <c r="I794" s="540">
        <v>34551.75</v>
      </c>
      <c r="J794" s="540">
        <v>34551.75</v>
      </c>
      <c r="K794" s="540">
        <v>34551.75</v>
      </c>
      <c r="L794" s="540">
        <v>34551.75</v>
      </c>
      <c r="M794" s="540">
        <v>34551.75</v>
      </c>
      <c r="N794" s="540">
        <v>34551.75</v>
      </c>
      <c r="O794" s="540">
        <v>34551.75</v>
      </c>
      <c r="P794" s="540">
        <v>34551.75</v>
      </c>
      <c r="Q794" s="540">
        <v>34551.75</v>
      </c>
      <c r="R794" s="540">
        <v>34551.75</v>
      </c>
      <c r="S794" s="536">
        <f t="shared" si="10"/>
        <v>414621</v>
      </c>
    </row>
    <row r="795" spans="1:19" ht="15.75" x14ac:dyDescent="0.25">
      <c r="A795" s="537" t="s">
        <v>112</v>
      </c>
      <c r="B795" s="537" t="s">
        <v>522</v>
      </c>
      <c r="C795" s="537">
        <v>31120</v>
      </c>
      <c r="D795" s="537">
        <v>8106</v>
      </c>
      <c r="E795" s="538">
        <v>1400320</v>
      </c>
      <c r="F795" s="539">
        <v>2612</v>
      </c>
      <c r="G795" s="540">
        <v>35276.25</v>
      </c>
      <c r="H795" s="540">
        <v>35276.25</v>
      </c>
      <c r="I795" s="540">
        <v>35276.25</v>
      </c>
      <c r="J795" s="540">
        <v>35276.25</v>
      </c>
      <c r="K795" s="540">
        <v>35276.25</v>
      </c>
      <c r="L795" s="540">
        <v>35276.25</v>
      </c>
      <c r="M795" s="540">
        <v>35276.25</v>
      </c>
      <c r="N795" s="540">
        <v>35276.25</v>
      </c>
      <c r="O795" s="540">
        <v>35276.25</v>
      </c>
      <c r="P795" s="540">
        <v>35276.25</v>
      </c>
      <c r="Q795" s="540">
        <v>35276.25</v>
      </c>
      <c r="R795" s="540">
        <v>35276.25</v>
      </c>
      <c r="S795" s="536">
        <f t="shared" si="10"/>
        <v>423315</v>
      </c>
    </row>
    <row r="796" spans="1:19" ht="15.75" x14ac:dyDescent="0.25">
      <c r="A796" s="537" t="s">
        <v>112</v>
      </c>
      <c r="B796" s="537" t="s">
        <v>522</v>
      </c>
      <c r="C796" s="537">
        <v>31120</v>
      </c>
      <c r="D796" s="537">
        <v>8106</v>
      </c>
      <c r="E796" s="538">
        <v>1400320</v>
      </c>
      <c r="F796" s="539">
        <v>2722</v>
      </c>
      <c r="G796" s="540">
        <v>0</v>
      </c>
      <c r="H796" s="540">
        <v>0</v>
      </c>
      <c r="I796" s="540">
        <v>10350</v>
      </c>
      <c r="J796" s="540">
        <v>0</v>
      </c>
      <c r="K796" s="540">
        <v>0</v>
      </c>
      <c r="L796" s="540">
        <v>10350</v>
      </c>
      <c r="M796" s="540">
        <v>0</v>
      </c>
      <c r="N796" s="540">
        <v>0</v>
      </c>
      <c r="O796" s="540">
        <v>0</v>
      </c>
      <c r="P796" s="540">
        <v>10350</v>
      </c>
      <c r="Q796" s="540">
        <v>0</v>
      </c>
      <c r="R796" s="540">
        <v>0</v>
      </c>
      <c r="S796" s="536">
        <f t="shared" si="10"/>
        <v>31050</v>
      </c>
    </row>
    <row r="797" spans="1:19" ht="15.75" x14ac:dyDescent="0.25">
      <c r="A797" s="537" t="s">
        <v>112</v>
      </c>
      <c r="B797" s="537" t="s">
        <v>522</v>
      </c>
      <c r="C797" s="537">
        <v>31120</v>
      </c>
      <c r="D797" s="537">
        <v>8106</v>
      </c>
      <c r="E797" s="538">
        <v>1400320</v>
      </c>
      <c r="F797" s="539">
        <v>2911</v>
      </c>
      <c r="G797" s="540">
        <v>2673.75</v>
      </c>
      <c r="H797" s="540">
        <v>2673.75</v>
      </c>
      <c r="I797" s="540">
        <v>2673.75</v>
      </c>
      <c r="J797" s="540">
        <v>2673.75</v>
      </c>
      <c r="K797" s="540">
        <v>2673.75</v>
      </c>
      <c r="L797" s="540">
        <v>2673.75</v>
      </c>
      <c r="M797" s="540">
        <v>2673.75</v>
      </c>
      <c r="N797" s="540">
        <v>2673.75</v>
      </c>
      <c r="O797" s="540">
        <v>2673.75</v>
      </c>
      <c r="P797" s="540">
        <v>2673.75</v>
      </c>
      <c r="Q797" s="540">
        <v>2673.75</v>
      </c>
      <c r="R797" s="540">
        <v>2673.75</v>
      </c>
      <c r="S797" s="536">
        <f t="shared" si="10"/>
        <v>32085</v>
      </c>
    </row>
    <row r="798" spans="1:19" ht="15.75" x14ac:dyDescent="0.25">
      <c r="A798" s="537" t="s">
        <v>112</v>
      </c>
      <c r="B798" s="537" t="s">
        <v>522</v>
      </c>
      <c r="C798" s="537">
        <v>31120</v>
      </c>
      <c r="D798" s="537">
        <v>8106</v>
      </c>
      <c r="E798" s="538">
        <v>1400320</v>
      </c>
      <c r="F798" s="539">
        <v>2981</v>
      </c>
      <c r="G798" s="540">
        <v>2070</v>
      </c>
      <c r="H798" s="540">
        <v>0</v>
      </c>
      <c r="I798" s="540">
        <v>2070</v>
      </c>
      <c r="J798" s="540">
        <v>0</v>
      </c>
      <c r="K798" s="540">
        <v>0</v>
      </c>
      <c r="L798" s="540">
        <v>2070</v>
      </c>
      <c r="M798" s="540">
        <v>0</v>
      </c>
      <c r="N798" s="540">
        <v>2070</v>
      </c>
      <c r="O798" s="540">
        <v>0</v>
      </c>
      <c r="P798" s="540">
        <v>2070</v>
      </c>
      <c r="Q798" s="540">
        <v>0</v>
      </c>
      <c r="R798" s="540">
        <v>0</v>
      </c>
      <c r="S798" s="536">
        <f t="shared" si="10"/>
        <v>10350</v>
      </c>
    </row>
    <row r="799" spans="1:19" ht="15.75" x14ac:dyDescent="0.25">
      <c r="A799" s="537" t="s">
        <v>112</v>
      </c>
      <c r="B799" s="537" t="s">
        <v>522</v>
      </c>
      <c r="C799" s="537">
        <v>31120</v>
      </c>
      <c r="D799" s="537">
        <v>8106</v>
      </c>
      <c r="E799" s="538">
        <v>1400320</v>
      </c>
      <c r="F799" s="539">
        <v>3261</v>
      </c>
      <c r="G799" s="540">
        <v>0</v>
      </c>
      <c r="H799" s="540">
        <v>18112.5</v>
      </c>
      <c r="I799" s="540">
        <v>0</v>
      </c>
      <c r="J799" s="540">
        <v>0</v>
      </c>
      <c r="K799" s="540">
        <v>18112.5</v>
      </c>
      <c r="L799" s="540">
        <v>0</v>
      </c>
      <c r="M799" s="540">
        <v>0</v>
      </c>
      <c r="N799" s="540">
        <v>18112.5</v>
      </c>
      <c r="O799" s="540">
        <v>0</v>
      </c>
      <c r="P799" s="540">
        <v>0</v>
      </c>
      <c r="Q799" s="540">
        <v>18112.5</v>
      </c>
      <c r="R799" s="540">
        <v>0</v>
      </c>
      <c r="S799" s="536">
        <f t="shared" si="10"/>
        <v>72450</v>
      </c>
    </row>
    <row r="800" spans="1:19" ht="15.75" x14ac:dyDescent="0.25">
      <c r="A800" s="537" t="s">
        <v>112</v>
      </c>
      <c r="B800" s="537" t="s">
        <v>522</v>
      </c>
      <c r="C800" s="537">
        <v>31120</v>
      </c>
      <c r="D800" s="537">
        <v>8106</v>
      </c>
      <c r="E800" s="538">
        <v>1400320</v>
      </c>
      <c r="F800" s="539">
        <v>3551</v>
      </c>
      <c r="G800" s="540">
        <v>30565.99</v>
      </c>
      <c r="H800" s="540">
        <v>30565.99</v>
      </c>
      <c r="I800" s="540">
        <v>30565.99</v>
      </c>
      <c r="J800" s="540">
        <v>30565.99</v>
      </c>
      <c r="K800" s="540">
        <v>30565.99</v>
      </c>
      <c r="L800" s="540">
        <v>30565.99</v>
      </c>
      <c r="M800" s="540">
        <v>30565.99</v>
      </c>
      <c r="N800" s="540">
        <v>30565.99</v>
      </c>
      <c r="O800" s="540">
        <v>30565.99</v>
      </c>
      <c r="P800" s="540">
        <v>30565.99</v>
      </c>
      <c r="Q800" s="540">
        <v>30565.99</v>
      </c>
      <c r="R800" s="540">
        <v>30566</v>
      </c>
      <c r="S800" s="536">
        <f t="shared" si="10"/>
        <v>366791.88999999996</v>
      </c>
    </row>
    <row r="801" spans="1:19" ht="15.75" x14ac:dyDescent="0.25">
      <c r="A801" s="537" t="s">
        <v>112</v>
      </c>
      <c r="B801" s="537" t="s">
        <v>522</v>
      </c>
      <c r="C801" s="537">
        <v>31120</v>
      </c>
      <c r="D801" s="537">
        <v>8106</v>
      </c>
      <c r="E801" s="538">
        <v>1400320</v>
      </c>
      <c r="F801" s="539">
        <v>3571</v>
      </c>
      <c r="G801" s="540">
        <v>0</v>
      </c>
      <c r="H801" s="540">
        <v>6900</v>
      </c>
      <c r="I801" s="540">
        <v>0</v>
      </c>
      <c r="J801" s="540">
        <v>0</v>
      </c>
      <c r="K801" s="540">
        <v>6900</v>
      </c>
      <c r="L801" s="540">
        <v>0</v>
      </c>
      <c r="M801" s="540">
        <v>0</v>
      </c>
      <c r="N801" s="540">
        <v>0</v>
      </c>
      <c r="O801" s="540">
        <v>6900</v>
      </c>
      <c r="P801" s="540">
        <v>0</v>
      </c>
      <c r="Q801" s="540">
        <v>0</v>
      </c>
      <c r="R801" s="540">
        <v>0</v>
      </c>
      <c r="S801" s="536">
        <f t="shared" si="10"/>
        <v>20700</v>
      </c>
    </row>
    <row r="802" spans="1:19" ht="15.75" x14ac:dyDescent="0.25">
      <c r="A802" s="537" t="s">
        <v>112</v>
      </c>
      <c r="B802" s="537" t="s">
        <v>522</v>
      </c>
      <c r="C802" s="537">
        <v>31120</v>
      </c>
      <c r="D802" s="537">
        <v>8106</v>
      </c>
      <c r="E802" s="538">
        <v>1400320</v>
      </c>
      <c r="F802" s="539">
        <v>3981</v>
      </c>
      <c r="G802" s="540">
        <v>6178.65</v>
      </c>
      <c r="H802" s="540">
        <v>6178.65</v>
      </c>
      <c r="I802" s="540">
        <v>6178.65</v>
      </c>
      <c r="J802" s="540">
        <v>6178.65</v>
      </c>
      <c r="K802" s="540">
        <v>6178.65</v>
      </c>
      <c r="L802" s="540">
        <v>6178.65</v>
      </c>
      <c r="M802" s="540">
        <v>6178.65</v>
      </c>
      <c r="N802" s="540">
        <v>6178.65</v>
      </c>
      <c r="O802" s="540">
        <v>6178.65</v>
      </c>
      <c r="P802" s="540">
        <v>6178.65</v>
      </c>
      <c r="Q802" s="540">
        <v>6178.65</v>
      </c>
      <c r="R802" s="540">
        <v>6178.67</v>
      </c>
      <c r="S802" s="536">
        <f t="shared" si="10"/>
        <v>74143.820000000007</v>
      </c>
    </row>
    <row r="803" spans="1:19" ht="15.75" x14ac:dyDescent="0.25">
      <c r="A803" s="537" t="s">
        <v>112</v>
      </c>
      <c r="B803" s="537" t="s">
        <v>522</v>
      </c>
      <c r="C803" s="537">
        <v>31120</v>
      </c>
      <c r="D803" s="537">
        <v>8106</v>
      </c>
      <c r="E803" s="538">
        <v>1400320</v>
      </c>
      <c r="F803" s="539">
        <v>4421</v>
      </c>
      <c r="G803" s="540">
        <v>11800</v>
      </c>
      <c r="H803" s="540">
        <v>11800</v>
      </c>
      <c r="I803" s="540">
        <v>11800</v>
      </c>
      <c r="J803" s="540">
        <v>11800</v>
      </c>
      <c r="K803" s="540">
        <v>11800</v>
      </c>
      <c r="L803" s="540">
        <v>11800</v>
      </c>
      <c r="M803" s="540">
        <v>11800</v>
      </c>
      <c r="N803" s="540">
        <v>11800</v>
      </c>
      <c r="O803" s="540">
        <v>11800</v>
      </c>
      <c r="P803" s="540">
        <v>11800</v>
      </c>
      <c r="Q803" s="540">
        <v>11800</v>
      </c>
      <c r="R803" s="540">
        <v>11800</v>
      </c>
      <c r="S803" s="536">
        <f t="shared" si="10"/>
        <v>141600</v>
      </c>
    </row>
    <row r="804" spans="1:19" ht="15.75" x14ac:dyDescent="0.25">
      <c r="A804" s="537" t="s">
        <v>112</v>
      </c>
      <c r="B804" s="537" t="s">
        <v>522</v>
      </c>
      <c r="C804" s="537">
        <v>31120</v>
      </c>
      <c r="D804" s="537">
        <v>8106</v>
      </c>
      <c r="E804" s="538">
        <v>1400320</v>
      </c>
      <c r="F804" s="539">
        <v>5411</v>
      </c>
      <c r="G804" s="540">
        <v>0</v>
      </c>
      <c r="H804" s="540">
        <v>0</v>
      </c>
      <c r="I804" s="540">
        <v>545298.59</v>
      </c>
      <c r="J804" s="540">
        <v>0</v>
      </c>
      <c r="K804" s="540">
        <v>0</v>
      </c>
      <c r="L804" s="540">
        <v>0</v>
      </c>
      <c r="M804" s="540">
        <v>0</v>
      </c>
      <c r="N804" s="540">
        <v>0</v>
      </c>
      <c r="O804" s="540">
        <v>0</v>
      </c>
      <c r="P804" s="540">
        <v>0</v>
      </c>
      <c r="Q804" s="540">
        <v>0</v>
      </c>
      <c r="R804" s="540">
        <v>0</v>
      </c>
      <c r="S804" s="536">
        <f t="shared" si="10"/>
        <v>545298.59</v>
      </c>
    </row>
    <row r="805" spans="1:19" ht="16.5" thickBot="1" x14ac:dyDescent="0.3">
      <c r="A805" s="541" t="s">
        <v>361</v>
      </c>
      <c r="B805" s="542"/>
      <c r="C805" s="542"/>
      <c r="D805" s="542"/>
      <c r="E805" s="542"/>
      <c r="F805" s="543"/>
      <c r="G805" s="544">
        <f>SUM(G785:G804)</f>
        <v>431055.24000000005</v>
      </c>
      <c r="H805" s="544">
        <f t="shared" ref="H805:R805" si="11">SUM(H785:H804)</f>
        <v>453997.74000000005</v>
      </c>
      <c r="I805" s="544">
        <f t="shared" si="11"/>
        <v>1027546.8300000001</v>
      </c>
      <c r="J805" s="544">
        <f t="shared" si="11"/>
        <v>428985.24000000005</v>
      </c>
      <c r="K805" s="544">
        <f t="shared" si="11"/>
        <v>494840.74000000005</v>
      </c>
      <c r="L805" s="544">
        <f t="shared" si="11"/>
        <v>540367.76</v>
      </c>
      <c r="M805" s="544">
        <f t="shared" si="11"/>
        <v>469828.24000000005</v>
      </c>
      <c r="N805" s="544">
        <f t="shared" si="11"/>
        <v>449167.74000000005</v>
      </c>
      <c r="O805" s="544">
        <f t="shared" si="11"/>
        <v>476728.24000000005</v>
      </c>
      <c r="P805" s="544">
        <f t="shared" si="11"/>
        <v>441405.24000000005</v>
      </c>
      <c r="Q805" s="544">
        <f t="shared" si="11"/>
        <v>586903.25</v>
      </c>
      <c r="R805" s="544">
        <f t="shared" si="11"/>
        <v>816648.27</v>
      </c>
      <c r="S805" s="536">
        <f>SUM(G805:R805)</f>
        <v>6617474.5300000012</v>
      </c>
    </row>
    <row r="806" spans="1:19" x14ac:dyDescent="0.2">
      <c r="A806" s="458"/>
      <c r="B806" s="458"/>
      <c r="C806" s="458"/>
      <c r="D806" s="458"/>
      <c r="E806" s="458"/>
      <c r="F806" s="458"/>
      <c r="G806" s="458"/>
      <c r="H806" s="458"/>
      <c r="I806" s="458"/>
      <c r="J806" s="458"/>
      <c r="K806" s="458"/>
      <c r="L806" s="458"/>
      <c r="M806" s="458"/>
      <c r="N806" s="458"/>
      <c r="O806" s="458"/>
      <c r="P806" s="458"/>
      <c r="Q806" s="458"/>
      <c r="R806" s="458"/>
      <c r="S806" s="458"/>
    </row>
    <row r="807" spans="1:19" ht="15.75" x14ac:dyDescent="0.25">
      <c r="A807" s="214"/>
      <c r="B807" s="214"/>
      <c r="C807" s="214"/>
      <c r="D807" s="214"/>
      <c r="E807" s="214"/>
      <c r="F807" s="214"/>
      <c r="G807" s="214"/>
      <c r="H807" s="214"/>
      <c r="I807" s="214"/>
      <c r="J807" s="214"/>
      <c r="K807" s="214"/>
      <c r="L807" s="214"/>
      <c r="M807" s="214"/>
      <c r="N807" s="287"/>
      <c r="O807" s="287"/>
      <c r="P807" s="287"/>
      <c r="Q807" s="287"/>
      <c r="R807" s="287"/>
      <c r="S807" s="287"/>
    </row>
    <row r="808" spans="1:19" ht="15" x14ac:dyDescent="0.25">
      <c r="A808" s="459"/>
      <c r="B808" s="144" t="s">
        <v>363</v>
      </c>
      <c r="C808" s="144"/>
      <c r="D808" s="144"/>
      <c r="E808" s="145"/>
      <c r="F808" s="146"/>
      <c r="K808" s="144" t="s">
        <v>364</v>
      </c>
      <c r="L808" s="144"/>
      <c r="M808" s="144"/>
      <c r="N808" s="322"/>
      <c r="O808" s="322"/>
      <c r="P808" s="322"/>
      <c r="Q808" s="322"/>
      <c r="R808" s="322"/>
      <c r="S808" s="322"/>
    </row>
    <row r="809" spans="1:19" ht="15" x14ac:dyDescent="0.25">
      <c r="A809" s="459"/>
      <c r="B809" s="145"/>
      <c r="C809" s="145"/>
      <c r="D809" s="145"/>
      <c r="E809" s="145"/>
      <c r="F809" s="146"/>
      <c r="K809" s="145"/>
      <c r="L809" s="145"/>
      <c r="M809" s="145"/>
      <c r="N809" s="322"/>
      <c r="O809" s="322"/>
      <c r="P809" s="322"/>
      <c r="Q809" s="322"/>
      <c r="R809" s="322"/>
      <c r="S809" s="322"/>
    </row>
    <row r="810" spans="1:19" ht="15" x14ac:dyDescent="0.25">
      <c r="A810" s="459"/>
      <c r="B810" s="145"/>
      <c r="C810" s="145"/>
      <c r="D810" s="145"/>
      <c r="E810" s="145"/>
      <c r="F810" s="146"/>
      <c r="K810" s="145"/>
      <c r="L810" s="145"/>
      <c r="M810" s="145"/>
      <c r="N810" s="322"/>
      <c r="O810" s="322"/>
      <c r="P810" s="322"/>
      <c r="Q810" s="322"/>
      <c r="R810" s="322"/>
      <c r="S810" s="322"/>
    </row>
    <row r="811" spans="1:19" ht="15" x14ac:dyDescent="0.25">
      <c r="A811" s="459"/>
      <c r="B811" s="144" t="s">
        <v>461</v>
      </c>
      <c r="C811" s="144"/>
      <c r="D811" s="144"/>
      <c r="E811" s="145"/>
      <c r="F811" s="146"/>
      <c r="K811" s="144" t="s">
        <v>461</v>
      </c>
      <c r="L811" s="144"/>
      <c r="M811" s="144"/>
      <c r="N811" s="322"/>
      <c r="O811" s="322"/>
      <c r="P811" s="322"/>
      <c r="Q811" s="322"/>
      <c r="R811" s="322"/>
      <c r="S811" s="322"/>
    </row>
    <row r="812" spans="1:19" x14ac:dyDescent="0.2">
      <c r="A812" s="545"/>
      <c r="B812" s="147" t="s">
        <v>366</v>
      </c>
      <c r="C812" s="147"/>
      <c r="D812" s="147"/>
      <c r="E812" s="145"/>
      <c r="F812" s="146"/>
      <c r="K812" s="147" t="s">
        <v>519</v>
      </c>
      <c r="L812" s="147"/>
      <c r="M812" s="147"/>
      <c r="N812" s="322"/>
      <c r="O812" s="322"/>
      <c r="P812" s="322"/>
      <c r="Q812" s="322"/>
      <c r="R812" s="322"/>
      <c r="S812" s="322"/>
    </row>
    <row r="813" spans="1:19" x14ac:dyDescent="0.2">
      <c r="A813" s="322"/>
      <c r="B813" s="148" t="s">
        <v>368</v>
      </c>
      <c r="C813" s="148"/>
      <c r="D813" s="148"/>
      <c r="E813" s="145"/>
      <c r="F813" s="146"/>
      <c r="K813" s="148" t="s">
        <v>520</v>
      </c>
      <c r="L813" s="148"/>
      <c r="M813" s="148"/>
      <c r="N813" s="322"/>
      <c r="O813" s="322"/>
      <c r="P813" s="322"/>
      <c r="Q813" s="322"/>
      <c r="R813" s="322"/>
      <c r="S813" s="322"/>
    </row>
    <row r="817" spans="1:19" ht="13.5" thickBot="1" x14ac:dyDescent="0.25"/>
    <row r="818" spans="1:19" ht="42.75" customHeight="1" thickBot="1" x14ac:dyDescent="0.35">
      <c r="A818" s="28" t="s">
        <v>270</v>
      </c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546"/>
      <c r="O818" s="546"/>
      <c r="P818" s="546"/>
      <c r="Q818" s="546"/>
      <c r="R818" s="546"/>
      <c r="S818" s="546"/>
    </row>
    <row r="819" spans="1:19" ht="19.5" thickBot="1" x14ac:dyDescent="0.25">
      <c r="A819" s="547" t="s">
        <v>552</v>
      </c>
      <c r="B819" s="548"/>
      <c r="C819" s="548"/>
      <c r="D819" s="548"/>
      <c r="E819" s="548"/>
      <c r="F819" s="548"/>
      <c r="G819" s="548"/>
      <c r="H819" s="548"/>
      <c r="I819" s="548"/>
      <c r="J819" s="548"/>
      <c r="K819" s="548"/>
      <c r="L819" s="548"/>
      <c r="M819" s="549"/>
      <c r="N819" s="546"/>
      <c r="O819" s="546"/>
      <c r="P819" s="546"/>
      <c r="Q819" s="546"/>
      <c r="R819" s="546"/>
      <c r="S819" s="546"/>
    </row>
    <row r="820" spans="1:19" ht="16.5" thickBot="1" x14ac:dyDescent="0.25">
      <c r="A820" s="409" t="s">
        <v>272</v>
      </c>
      <c r="B820" s="410"/>
      <c r="C820" s="410"/>
      <c r="D820" s="410"/>
      <c r="E820" s="410"/>
      <c r="F820" s="410"/>
      <c r="G820" s="410"/>
      <c r="H820" s="410"/>
      <c r="I820" s="410"/>
      <c r="J820" s="410"/>
      <c r="K820" s="410"/>
      <c r="L820" s="410"/>
      <c r="M820" s="411"/>
      <c r="N820" s="550"/>
      <c r="O820" s="401"/>
      <c r="P820" s="401"/>
      <c r="Q820" s="401"/>
      <c r="R820" s="401"/>
      <c r="S820" s="401"/>
    </row>
    <row r="821" spans="1:19" ht="16.5" thickBot="1" x14ac:dyDescent="0.25">
      <c r="A821" s="50" t="s">
        <v>0</v>
      </c>
      <c r="B821" s="551">
        <v>2</v>
      </c>
      <c r="C821" s="552" t="str">
        <f>IF((B821=""),"",VLOOKUP(B821,QQ,2,0))</f>
        <v>DESARROLLO SOCIAL</v>
      </c>
      <c r="D821" s="553"/>
      <c r="E821" s="553"/>
      <c r="F821" s="553"/>
      <c r="G821" s="553"/>
      <c r="H821" s="553"/>
      <c r="I821" s="553"/>
      <c r="J821" s="553"/>
      <c r="K821" s="553"/>
      <c r="L821" s="553"/>
      <c r="M821" s="554"/>
      <c r="N821" s="555"/>
      <c r="O821" s="546"/>
      <c r="P821" s="546"/>
      <c r="Q821" s="546"/>
      <c r="R821" s="546"/>
      <c r="S821" s="546"/>
    </row>
    <row r="822" spans="1:19" ht="16.5" thickBot="1" x14ac:dyDescent="0.25">
      <c r="A822" s="50" t="s">
        <v>273</v>
      </c>
      <c r="B822" s="551">
        <v>2.2000000000000002</v>
      </c>
      <c r="C822" s="552" t="str">
        <f>IF((B822=""),"",VLOOKUP(B822,AAADD,2,0))</f>
        <v>VIVIENDA Y SERVICIOS A LA COMUNIDAD</v>
      </c>
      <c r="D822" s="553"/>
      <c r="E822" s="553"/>
      <c r="F822" s="553"/>
      <c r="G822" s="553"/>
      <c r="H822" s="553"/>
      <c r="I822" s="553"/>
      <c r="J822" s="553"/>
      <c r="K822" s="553"/>
      <c r="L822" s="553"/>
      <c r="M822" s="554"/>
      <c r="N822" s="555"/>
      <c r="O822" s="546"/>
      <c r="P822" s="546"/>
      <c r="Q822" s="546"/>
      <c r="R822" s="546"/>
      <c r="S822" s="546"/>
    </row>
    <row r="823" spans="1:19" ht="16.5" thickBot="1" x14ac:dyDescent="0.25">
      <c r="A823" s="50" t="s">
        <v>274</v>
      </c>
      <c r="B823" s="551" t="s">
        <v>124</v>
      </c>
      <c r="C823" s="552" t="str">
        <f>IF((B823=""),"",VLOOKUP(B823,DDD,2,0))</f>
        <v>Abastecimiento de Agua</v>
      </c>
      <c r="D823" s="553"/>
      <c r="E823" s="553"/>
      <c r="F823" s="553"/>
      <c r="G823" s="553"/>
      <c r="H823" s="553"/>
      <c r="I823" s="553"/>
      <c r="J823" s="553"/>
      <c r="K823" s="553"/>
      <c r="L823" s="553"/>
      <c r="M823" s="554"/>
      <c r="N823" s="555"/>
      <c r="O823" s="546"/>
      <c r="P823" s="546"/>
      <c r="Q823" s="546"/>
      <c r="R823" s="546"/>
      <c r="S823" s="546"/>
    </row>
    <row r="824" spans="1:19" ht="16.5" thickBot="1" x14ac:dyDescent="0.25">
      <c r="A824" s="42" t="s">
        <v>275</v>
      </c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555"/>
      <c r="O824" s="546"/>
      <c r="P824" s="546"/>
      <c r="Q824" s="546"/>
      <c r="R824" s="546"/>
      <c r="S824" s="546"/>
    </row>
    <row r="825" spans="1:19" ht="16.5" thickBot="1" x14ac:dyDescent="0.25">
      <c r="A825" s="397" t="s">
        <v>276</v>
      </c>
      <c r="B825" s="398"/>
      <c r="C825" s="398"/>
      <c r="D825" s="398"/>
      <c r="E825" s="398"/>
      <c r="F825" s="398"/>
      <c r="G825" s="398"/>
      <c r="H825" s="398"/>
      <c r="I825" s="398"/>
      <c r="J825" s="398"/>
      <c r="K825" s="398"/>
      <c r="L825" s="399"/>
      <c r="M825" s="400"/>
      <c r="N825" s="556"/>
      <c r="O825" s="556"/>
      <c r="P825" s="556"/>
      <c r="Q825" s="556"/>
      <c r="R825" s="556"/>
      <c r="S825" s="556"/>
    </row>
    <row r="826" spans="1:19" ht="16.5" thickBot="1" x14ac:dyDescent="0.25">
      <c r="A826" s="50" t="s">
        <v>277</v>
      </c>
      <c r="B826" s="51">
        <v>3</v>
      </c>
      <c r="C826" s="52" t="s">
        <v>278</v>
      </c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55"/>
      <c r="O826" s="546"/>
      <c r="P826" s="546"/>
      <c r="Q826" s="546"/>
      <c r="R826" s="546"/>
      <c r="S826" s="546"/>
    </row>
    <row r="827" spans="1:19" ht="16.5" thickBot="1" x14ac:dyDescent="0.25">
      <c r="A827" s="50" t="s">
        <v>279</v>
      </c>
      <c r="B827" s="51">
        <v>3</v>
      </c>
      <c r="C827" s="52" t="s">
        <v>278</v>
      </c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55"/>
      <c r="O827" s="546"/>
      <c r="P827" s="546"/>
      <c r="Q827" s="546"/>
      <c r="R827" s="546"/>
      <c r="S827" s="546"/>
    </row>
    <row r="828" spans="1:19" ht="16.5" thickBot="1" x14ac:dyDescent="0.25">
      <c r="A828" s="50" t="s">
        <v>280</v>
      </c>
      <c r="B828" s="192" t="s">
        <v>518</v>
      </c>
      <c r="C828" s="158" t="s">
        <v>553</v>
      </c>
      <c r="D828" s="159"/>
      <c r="E828" s="159"/>
      <c r="F828" s="159"/>
      <c r="G828" s="159"/>
      <c r="H828" s="159"/>
      <c r="I828" s="159"/>
      <c r="J828" s="159"/>
      <c r="K828" s="159"/>
      <c r="L828" s="159"/>
      <c r="M828" s="160"/>
      <c r="N828" s="555"/>
      <c r="O828" s="546"/>
      <c r="P828" s="546"/>
      <c r="Q828" s="546"/>
      <c r="R828" s="546"/>
      <c r="S828" s="546"/>
    </row>
    <row r="829" spans="1:19" ht="16.5" thickBot="1" x14ac:dyDescent="0.25">
      <c r="A829" s="50" t="s">
        <v>283</v>
      </c>
      <c r="B829" s="51"/>
      <c r="C829" s="158" t="s">
        <v>284</v>
      </c>
      <c r="D829" s="159"/>
      <c r="E829" s="159"/>
      <c r="F829" s="159"/>
      <c r="G829" s="159"/>
      <c r="H829" s="159"/>
      <c r="I829" s="159"/>
      <c r="J829" s="159"/>
      <c r="K829" s="159"/>
      <c r="L829" s="159"/>
      <c r="M829" s="160"/>
      <c r="N829" s="555"/>
      <c r="O829" s="546"/>
      <c r="P829" s="546"/>
      <c r="Q829" s="546"/>
      <c r="R829" s="546"/>
      <c r="S829" s="546"/>
    </row>
    <row r="830" spans="1:19" ht="16.5" thickBot="1" x14ac:dyDescent="0.25">
      <c r="A830" s="42" t="s">
        <v>285</v>
      </c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546"/>
      <c r="O830" s="546"/>
      <c r="P830" s="546"/>
      <c r="Q830" s="546"/>
      <c r="R830" s="546"/>
      <c r="S830" s="546"/>
    </row>
    <row r="831" spans="1:19" ht="16.5" thickBot="1" x14ac:dyDescent="0.25">
      <c r="A831" s="557"/>
      <c r="B831" s="558"/>
      <c r="C831" s="558"/>
      <c r="D831" s="558"/>
      <c r="E831" s="558"/>
      <c r="F831" s="558"/>
      <c r="G831" s="558"/>
      <c r="H831" s="558"/>
      <c r="I831" s="558"/>
      <c r="J831" s="558"/>
      <c r="K831" s="558"/>
      <c r="L831" s="558"/>
      <c r="M831" s="559"/>
      <c r="N831" s="560"/>
      <c r="O831" s="560"/>
      <c r="P831" s="560"/>
      <c r="Q831" s="560"/>
      <c r="R831" s="560"/>
      <c r="S831" s="560"/>
    </row>
    <row r="832" spans="1:19" ht="16.5" thickBot="1" x14ac:dyDescent="0.25">
      <c r="A832" s="409" t="s">
        <v>286</v>
      </c>
      <c r="B832" s="410"/>
      <c r="C832" s="410"/>
      <c r="D832" s="410"/>
      <c r="E832" s="410"/>
      <c r="F832" s="410"/>
      <c r="G832" s="410"/>
      <c r="H832" s="410"/>
      <c r="I832" s="410"/>
      <c r="J832" s="410"/>
      <c r="K832" s="410"/>
      <c r="L832" s="410"/>
      <c r="M832" s="411"/>
      <c r="N832" s="550"/>
      <c r="O832" s="401"/>
      <c r="P832" s="401"/>
      <c r="Q832" s="401"/>
      <c r="R832" s="401"/>
      <c r="S832" s="401"/>
    </row>
    <row r="833" spans="1:19" ht="16.5" thickBot="1" x14ac:dyDescent="0.25">
      <c r="A833" s="191" t="s">
        <v>554</v>
      </c>
      <c r="B833" s="561">
        <v>1</v>
      </c>
      <c r="C833" s="562" t="s">
        <v>555</v>
      </c>
      <c r="D833" s="563"/>
      <c r="E833" s="563"/>
      <c r="F833" s="563"/>
      <c r="G833" s="563"/>
      <c r="H833" s="563"/>
      <c r="I833" s="563"/>
      <c r="J833" s="563"/>
      <c r="K833" s="563"/>
      <c r="L833" s="563"/>
      <c r="M833" s="564"/>
      <c r="N833" s="555"/>
      <c r="O833" s="546"/>
      <c r="P833" s="546"/>
      <c r="Q833" s="546"/>
      <c r="R833" s="546"/>
      <c r="S833" s="546"/>
    </row>
    <row r="834" spans="1:19" ht="16.5" thickBot="1" x14ac:dyDescent="0.25">
      <c r="A834" s="565" t="s">
        <v>289</v>
      </c>
      <c r="B834" s="566"/>
      <c r="C834" s="158" t="s">
        <v>556</v>
      </c>
      <c r="D834" s="159"/>
      <c r="E834" s="159"/>
      <c r="F834" s="159"/>
      <c r="G834" s="159"/>
      <c r="H834" s="159"/>
      <c r="I834" s="159"/>
      <c r="J834" s="159"/>
      <c r="K834" s="159"/>
      <c r="L834" s="159"/>
      <c r="M834" s="160"/>
      <c r="N834" s="555"/>
      <c r="O834" s="546"/>
      <c r="P834" s="546"/>
      <c r="Q834" s="546"/>
      <c r="R834" s="546"/>
      <c r="S834" s="546"/>
    </row>
    <row r="835" spans="1:19" ht="16.5" thickBot="1" x14ac:dyDescent="0.25">
      <c r="A835" s="565" t="s">
        <v>291</v>
      </c>
      <c r="B835" s="566"/>
      <c r="C835" s="567">
        <v>135</v>
      </c>
      <c r="D835" s="568"/>
      <c r="E835" s="568"/>
      <c r="F835" s="568"/>
      <c r="G835" s="568"/>
      <c r="H835" s="568"/>
      <c r="I835" s="568"/>
      <c r="J835" s="568"/>
      <c r="K835" s="568"/>
      <c r="L835" s="568"/>
      <c r="M835" s="569"/>
      <c r="N835" s="555"/>
      <c r="O835" s="546"/>
      <c r="P835" s="546"/>
      <c r="Q835" s="546"/>
      <c r="R835" s="546"/>
      <c r="S835" s="546"/>
    </row>
    <row r="836" spans="1:19" ht="15.75" x14ac:dyDescent="0.2">
      <c r="A836" s="570" t="s">
        <v>292</v>
      </c>
      <c r="B836" s="571"/>
      <c r="C836" s="572" t="s">
        <v>557</v>
      </c>
      <c r="D836" s="573"/>
      <c r="E836" s="573"/>
      <c r="F836" s="573"/>
      <c r="G836" s="573"/>
      <c r="H836" s="573"/>
      <c r="I836" s="573"/>
      <c r="J836" s="573"/>
      <c r="K836" s="573"/>
      <c r="L836" s="573"/>
      <c r="M836" s="574"/>
      <c r="N836" s="555"/>
      <c r="O836" s="546"/>
      <c r="P836" s="546"/>
      <c r="Q836" s="546"/>
      <c r="R836" s="546"/>
      <c r="S836" s="546"/>
    </row>
    <row r="837" spans="1:19" ht="15.75" x14ac:dyDescent="0.2">
      <c r="A837" s="575"/>
      <c r="B837" s="576"/>
      <c r="C837" s="577" t="s">
        <v>558</v>
      </c>
      <c r="D837" s="578"/>
      <c r="E837" s="578"/>
      <c r="F837" s="578"/>
      <c r="G837" s="578"/>
      <c r="H837" s="578"/>
      <c r="I837" s="578"/>
      <c r="J837" s="578"/>
      <c r="K837" s="578"/>
      <c r="L837" s="578"/>
      <c r="M837" s="579"/>
      <c r="N837" s="555"/>
      <c r="O837" s="546"/>
      <c r="P837" s="546"/>
      <c r="Q837" s="546"/>
      <c r="R837" s="546"/>
      <c r="S837" s="546"/>
    </row>
    <row r="838" spans="1:19" ht="15.75" x14ac:dyDescent="0.2">
      <c r="A838" s="575"/>
      <c r="B838" s="576"/>
      <c r="C838" s="577" t="s">
        <v>559</v>
      </c>
      <c r="D838" s="578"/>
      <c r="E838" s="578"/>
      <c r="F838" s="578"/>
      <c r="G838" s="578"/>
      <c r="H838" s="578"/>
      <c r="I838" s="578"/>
      <c r="J838" s="578"/>
      <c r="K838" s="578"/>
      <c r="L838" s="578"/>
      <c r="M838" s="579"/>
      <c r="N838" s="555" t="s">
        <v>560</v>
      </c>
      <c r="O838" s="546"/>
      <c r="P838" s="546"/>
      <c r="Q838" s="546"/>
      <c r="R838" s="546"/>
      <c r="S838" s="546"/>
    </row>
    <row r="839" spans="1:19" ht="15.75" x14ac:dyDescent="0.2">
      <c r="A839" s="575"/>
      <c r="B839" s="576"/>
      <c r="C839" s="577" t="s">
        <v>561</v>
      </c>
      <c r="D839" s="580"/>
      <c r="E839" s="580"/>
      <c r="F839" s="580"/>
      <c r="G839" s="580"/>
      <c r="H839" s="580"/>
      <c r="I839" s="580"/>
      <c r="J839" s="580"/>
      <c r="K839" s="580"/>
      <c r="L839" s="580"/>
      <c r="M839" s="579"/>
      <c r="N839" s="555"/>
      <c r="O839" s="546"/>
      <c r="P839" s="546"/>
      <c r="Q839" s="546"/>
      <c r="R839" s="546"/>
      <c r="S839" s="546"/>
    </row>
    <row r="840" spans="1:19" ht="15.75" x14ac:dyDescent="0.2">
      <c r="A840" s="575"/>
      <c r="B840" s="576"/>
      <c r="C840" s="577" t="s">
        <v>562</v>
      </c>
      <c r="D840" s="580"/>
      <c r="E840" s="580"/>
      <c r="F840" s="580"/>
      <c r="G840" s="580"/>
      <c r="H840" s="580"/>
      <c r="I840" s="580"/>
      <c r="J840" s="580"/>
      <c r="K840" s="580"/>
      <c r="L840" s="580"/>
      <c r="M840" s="579"/>
      <c r="N840" s="555"/>
      <c r="O840" s="546"/>
      <c r="P840" s="546"/>
      <c r="Q840" s="546"/>
      <c r="R840" s="546"/>
      <c r="S840" s="546"/>
    </row>
    <row r="841" spans="1:19" ht="16.5" thickBot="1" x14ac:dyDescent="0.25">
      <c r="A841" s="581"/>
      <c r="B841" s="582"/>
      <c r="C841" s="583"/>
      <c r="D841" s="584"/>
      <c r="E841" s="584"/>
      <c r="F841" s="584"/>
      <c r="G841" s="584"/>
      <c r="H841" s="584"/>
      <c r="I841" s="584"/>
      <c r="J841" s="584"/>
      <c r="K841" s="584"/>
      <c r="L841" s="584"/>
      <c r="M841" s="585"/>
      <c r="N841" s="555"/>
      <c r="O841" s="546"/>
      <c r="P841" s="546"/>
      <c r="Q841" s="546"/>
      <c r="R841" s="546"/>
      <c r="S841" s="546"/>
    </row>
    <row r="842" spans="1:19" ht="16.5" thickBot="1" x14ac:dyDescent="0.25">
      <c r="A842" s="191" t="s">
        <v>314</v>
      </c>
      <c r="B842" s="586" t="s">
        <v>298</v>
      </c>
      <c r="C842" s="586" t="s">
        <v>299</v>
      </c>
      <c r="D842" s="586" t="s">
        <v>300</v>
      </c>
      <c r="E842" s="586" t="s">
        <v>301</v>
      </c>
      <c r="F842" s="586" t="s">
        <v>300</v>
      </c>
      <c r="G842" s="586" t="s">
        <v>302</v>
      </c>
      <c r="H842" s="586" t="s">
        <v>302</v>
      </c>
      <c r="I842" s="586" t="s">
        <v>301</v>
      </c>
      <c r="J842" s="586" t="s">
        <v>303</v>
      </c>
      <c r="K842" s="586" t="s">
        <v>304</v>
      </c>
      <c r="L842" s="586" t="s">
        <v>305</v>
      </c>
      <c r="M842" s="586" t="s">
        <v>306</v>
      </c>
      <c r="N842" s="555"/>
      <c r="O842" s="546"/>
      <c r="P842" s="546"/>
      <c r="Q842" s="546"/>
      <c r="R842" s="546"/>
      <c r="S842" s="546"/>
    </row>
    <row r="843" spans="1:19" ht="16.5" thickBot="1" x14ac:dyDescent="0.25">
      <c r="A843" s="79">
        <f>SUM(B843:M843)</f>
        <v>135</v>
      </c>
      <c r="B843" s="587">
        <v>10</v>
      </c>
      <c r="C843" s="587">
        <v>5</v>
      </c>
      <c r="D843" s="587">
        <v>5</v>
      </c>
      <c r="E843" s="587">
        <v>15</v>
      </c>
      <c r="F843" s="587">
        <v>20</v>
      </c>
      <c r="G843" s="587">
        <v>15</v>
      </c>
      <c r="H843" s="587">
        <v>10</v>
      </c>
      <c r="I843" s="587">
        <v>10</v>
      </c>
      <c r="J843" s="587">
        <v>10</v>
      </c>
      <c r="K843" s="587">
        <v>15</v>
      </c>
      <c r="L843" s="587">
        <v>10</v>
      </c>
      <c r="M843" s="587">
        <v>10</v>
      </c>
      <c r="N843" s="588"/>
      <c r="O843" s="589"/>
      <c r="P843" s="589"/>
      <c r="Q843" s="589"/>
      <c r="R843" s="589"/>
      <c r="S843" s="589"/>
    </row>
    <row r="844" spans="1:19" ht="16.5" thickBot="1" x14ac:dyDescent="0.25">
      <c r="A844" s="557"/>
      <c r="B844" s="558"/>
      <c r="C844" s="558"/>
      <c r="D844" s="558"/>
      <c r="E844" s="558"/>
      <c r="F844" s="558"/>
      <c r="G844" s="558"/>
      <c r="H844" s="558"/>
      <c r="I844" s="558"/>
      <c r="J844" s="558"/>
      <c r="K844" s="558"/>
      <c r="L844" s="558"/>
      <c r="M844" s="559"/>
      <c r="N844" s="590"/>
      <c r="O844" s="590"/>
      <c r="P844" s="590"/>
      <c r="Q844" s="590"/>
      <c r="R844" s="546"/>
      <c r="S844" s="546"/>
    </row>
    <row r="845" spans="1:19" ht="16.5" thickBot="1" x14ac:dyDescent="0.25">
      <c r="A845" s="409" t="s">
        <v>307</v>
      </c>
      <c r="B845" s="410"/>
      <c r="C845" s="410"/>
      <c r="D845" s="410"/>
      <c r="E845" s="410"/>
      <c r="F845" s="410"/>
      <c r="G845" s="410"/>
      <c r="H845" s="410"/>
      <c r="I845" s="410"/>
      <c r="J845" s="410"/>
      <c r="K845" s="410"/>
      <c r="L845" s="410"/>
      <c r="M845" s="411"/>
      <c r="N845" s="401"/>
      <c r="O845" s="401"/>
      <c r="P845" s="401"/>
      <c r="Q845" s="401"/>
      <c r="R845" s="401"/>
      <c r="S845" s="401"/>
    </row>
    <row r="846" spans="1:19" ht="16.5" thickBot="1" x14ac:dyDescent="0.25">
      <c r="A846" s="191" t="s">
        <v>308</v>
      </c>
      <c r="B846" s="561">
        <v>2</v>
      </c>
      <c r="C846" s="562" t="s">
        <v>563</v>
      </c>
      <c r="D846" s="563"/>
      <c r="E846" s="563"/>
      <c r="F846" s="563"/>
      <c r="G846" s="563"/>
      <c r="H846" s="563"/>
      <c r="I846" s="563"/>
      <c r="J846" s="563"/>
      <c r="K846" s="563"/>
      <c r="L846" s="563"/>
      <c r="M846" s="564"/>
      <c r="N846" s="555"/>
      <c r="O846" s="546"/>
      <c r="P846" s="546"/>
      <c r="Q846" s="546"/>
      <c r="R846" s="546"/>
      <c r="S846" s="546"/>
    </row>
    <row r="847" spans="1:19" ht="16.5" thickBot="1" x14ac:dyDescent="0.25">
      <c r="A847" s="565" t="s">
        <v>289</v>
      </c>
      <c r="B847" s="566"/>
      <c r="C847" s="158" t="s">
        <v>564</v>
      </c>
      <c r="D847" s="159"/>
      <c r="E847" s="159"/>
      <c r="F847" s="159"/>
      <c r="G847" s="159"/>
      <c r="H847" s="159"/>
      <c r="I847" s="159"/>
      <c r="J847" s="159"/>
      <c r="K847" s="159"/>
      <c r="L847" s="159"/>
      <c r="M847" s="160"/>
      <c r="N847" s="555"/>
      <c r="O847" s="546"/>
      <c r="P847" s="546"/>
      <c r="Q847" s="546"/>
      <c r="R847" s="546"/>
      <c r="S847" s="546"/>
    </row>
    <row r="848" spans="1:19" ht="16.5" thickBot="1" x14ac:dyDescent="0.25">
      <c r="A848" s="565" t="s">
        <v>291</v>
      </c>
      <c r="B848" s="566"/>
      <c r="C848" s="567">
        <v>4</v>
      </c>
      <c r="D848" s="568"/>
      <c r="E848" s="568"/>
      <c r="F848" s="568"/>
      <c r="G848" s="568"/>
      <c r="H848" s="568"/>
      <c r="I848" s="568"/>
      <c r="J848" s="568"/>
      <c r="K848" s="568"/>
      <c r="L848" s="568"/>
      <c r="M848" s="569"/>
      <c r="N848" s="555"/>
      <c r="O848" s="546"/>
      <c r="P848" s="546"/>
      <c r="Q848" s="546"/>
      <c r="R848" s="546"/>
      <c r="S848" s="546"/>
    </row>
    <row r="849" spans="1:19" ht="15.75" x14ac:dyDescent="0.2">
      <c r="A849" s="570" t="s">
        <v>292</v>
      </c>
      <c r="B849" s="571"/>
      <c r="C849" s="572" t="s">
        <v>565</v>
      </c>
      <c r="D849" s="573"/>
      <c r="E849" s="573"/>
      <c r="F849" s="573"/>
      <c r="G849" s="573"/>
      <c r="H849" s="573"/>
      <c r="I849" s="573"/>
      <c r="J849" s="573"/>
      <c r="K849" s="573"/>
      <c r="L849" s="573"/>
      <c r="M849" s="574"/>
      <c r="N849" s="555"/>
      <c r="O849" s="546"/>
      <c r="P849" s="546"/>
      <c r="Q849" s="546"/>
      <c r="R849" s="546"/>
      <c r="S849" s="546"/>
    </row>
    <row r="850" spans="1:19" ht="15.75" x14ac:dyDescent="0.2">
      <c r="A850" s="575"/>
      <c r="B850" s="576"/>
      <c r="C850" s="577" t="s">
        <v>566</v>
      </c>
      <c r="D850" s="578"/>
      <c r="E850" s="578"/>
      <c r="F850" s="578"/>
      <c r="G850" s="578"/>
      <c r="H850" s="578"/>
      <c r="I850" s="578"/>
      <c r="J850" s="578"/>
      <c r="K850" s="578"/>
      <c r="L850" s="578"/>
      <c r="M850" s="579"/>
      <c r="N850" s="555"/>
      <c r="O850" s="546"/>
      <c r="P850" s="546"/>
      <c r="Q850" s="546"/>
      <c r="R850" s="546"/>
      <c r="S850" s="546"/>
    </row>
    <row r="851" spans="1:19" ht="15.75" x14ac:dyDescent="0.2">
      <c r="A851" s="575"/>
      <c r="B851" s="576"/>
      <c r="C851" s="577" t="s">
        <v>567</v>
      </c>
      <c r="D851" s="580"/>
      <c r="E851" s="580"/>
      <c r="F851" s="580"/>
      <c r="G851" s="580"/>
      <c r="H851" s="580"/>
      <c r="I851" s="580"/>
      <c r="J851" s="580"/>
      <c r="K851" s="580"/>
      <c r="L851" s="580"/>
      <c r="M851" s="579"/>
      <c r="N851" s="555"/>
      <c r="O851" s="546"/>
      <c r="P851" s="546"/>
      <c r="Q851" s="546"/>
      <c r="R851" s="546"/>
      <c r="S851" s="546"/>
    </row>
    <row r="852" spans="1:19" ht="15.75" x14ac:dyDescent="0.2">
      <c r="A852" s="575"/>
      <c r="B852" s="576"/>
      <c r="C852" s="577" t="s">
        <v>568</v>
      </c>
      <c r="D852" s="578"/>
      <c r="E852" s="578"/>
      <c r="F852" s="578"/>
      <c r="G852" s="578"/>
      <c r="H852" s="578"/>
      <c r="I852" s="578"/>
      <c r="J852" s="578"/>
      <c r="K852" s="578"/>
      <c r="L852" s="578"/>
      <c r="M852" s="579"/>
      <c r="N852" s="555"/>
      <c r="O852" s="546"/>
      <c r="P852" s="546"/>
      <c r="Q852" s="546"/>
      <c r="R852" s="546"/>
      <c r="S852" s="546"/>
    </row>
    <row r="853" spans="1:19" ht="15.75" x14ac:dyDescent="0.2">
      <c r="A853" s="575"/>
      <c r="B853" s="576"/>
      <c r="C853" s="577" t="s">
        <v>569</v>
      </c>
      <c r="D853" s="580"/>
      <c r="E853" s="580"/>
      <c r="F853" s="580"/>
      <c r="G853" s="580"/>
      <c r="H853" s="580"/>
      <c r="I853" s="580"/>
      <c r="J853" s="580"/>
      <c r="K853" s="580"/>
      <c r="L853" s="580"/>
      <c r="M853" s="579"/>
      <c r="N853" s="555"/>
      <c r="O853" s="546"/>
      <c r="P853" s="546"/>
      <c r="Q853" s="546"/>
      <c r="R853" s="546"/>
      <c r="S853" s="546"/>
    </row>
    <row r="854" spans="1:19" ht="16.5" thickBot="1" x14ac:dyDescent="0.25">
      <c r="A854" s="581"/>
      <c r="B854" s="582"/>
      <c r="C854" s="583"/>
      <c r="D854" s="584"/>
      <c r="E854" s="584"/>
      <c r="F854" s="584"/>
      <c r="G854" s="584"/>
      <c r="H854" s="584"/>
      <c r="I854" s="584"/>
      <c r="J854" s="584"/>
      <c r="K854" s="584"/>
      <c r="L854" s="584"/>
      <c r="M854" s="585"/>
      <c r="N854" s="555"/>
      <c r="O854" s="546"/>
      <c r="P854" s="546"/>
      <c r="Q854" s="546"/>
      <c r="R854" s="546"/>
      <c r="S854" s="546"/>
    </row>
    <row r="855" spans="1:19" ht="16.5" thickBot="1" x14ac:dyDescent="0.25">
      <c r="A855" s="191" t="s">
        <v>314</v>
      </c>
      <c r="B855" s="586" t="s">
        <v>298</v>
      </c>
      <c r="C855" s="586" t="s">
        <v>299</v>
      </c>
      <c r="D855" s="586" t="s">
        <v>300</v>
      </c>
      <c r="E855" s="586" t="s">
        <v>301</v>
      </c>
      <c r="F855" s="586" t="s">
        <v>300</v>
      </c>
      <c r="G855" s="586" t="s">
        <v>302</v>
      </c>
      <c r="H855" s="586" t="s">
        <v>302</v>
      </c>
      <c r="I855" s="586" t="s">
        <v>301</v>
      </c>
      <c r="J855" s="586" t="s">
        <v>303</v>
      </c>
      <c r="K855" s="586" t="s">
        <v>304</v>
      </c>
      <c r="L855" s="586" t="s">
        <v>305</v>
      </c>
      <c r="M855" s="586" t="s">
        <v>306</v>
      </c>
      <c r="N855" s="555"/>
      <c r="O855" s="546"/>
      <c r="P855" s="546"/>
      <c r="Q855" s="546"/>
      <c r="R855" s="546"/>
      <c r="S855" s="546"/>
    </row>
    <row r="856" spans="1:19" ht="16.5" thickBot="1" x14ac:dyDescent="0.25">
      <c r="A856" s="79">
        <f>SUM(B856:M856)</f>
        <v>4</v>
      </c>
      <c r="B856" s="587">
        <v>0</v>
      </c>
      <c r="C856" s="587">
        <v>0</v>
      </c>
      <c r="D856" s="587">
        <v>0</v>
      </c>
      <c r="E856" s="587">
        <v>0</v>
      </c>
      <c r="F856" s="587">
        <v>0</v>
      </c>
      <c r="G856" s="587">
        <v>0</v>
      </c>
      <c r="H856" s="587">
        <v>0</v>
      </c>
      <c r="I856" s="587">
        <v>0</v>
      </c>
      <c r="J856" s="587">
        <v>1</v>
      </c>
      <c r="K856" s="587">
        <v>1</v>
      </c>
      <c r="L856" s="587">
        <v>1</v>
      </c>
      <c r="M856" s="587">
        <v>1</v>
      </c>
      <c r="N856" s="546"/>
      <c r="O856" s="546"/>
      <c r="P856" s="546"/>
      <c r="Q856" s="546"/>
      <c r="R856" s="546"/>
      <c r="S856" s="546"/>
    </row>
    <row r="857" spans="1:19" ht="16.5" thickBot="1" x14ac:dyDescent="0.25">
      <c r="A857" s="557"/>
      <c r="B857" s="558"/>
      <c r="C857" s="558"/>
      <c r="D857" s="558"/>
      <c r="E857" s="558"/>
      <c r="F857" s="558"/>
      <c r="G857" s="558"/>
      <c r="H857" s="558"/>
      <c r="I857" s="558"/>
      <c r="J857" s="558"/>
      <c r="K857" s="558"/>
      <c r="L857" s="558"/>
      <c r="M857" s="559"/>
      <c r="N857" s="591"/>
      <c r="O857" s="546"/>
      <c r="P857" s="546"/>
      <c r="Q857" s="546"/>
      <c r="R857" s="546"/>
      <c r="S857" s="546"/>
    </row>
    <row r="858" spans="1:19" ht="16.5" thickBot="1" x14ac:dyDescent="0.25">
      <c r="A858" s="409" t="s">
        <v>315</v>
      </c>
      <c r="B858" s="410"/>
      <c r="C858" s="410"/>
      <c r="D858" s="410"/>
      <c r="E858" s="410"/>
      <c r="F858" s="410"/>
      <c r="G858" s="410"/>
      <c r="H858" s="410"/>
      <c r="I858" s="410"/>
      <c r="J858" s="410"/>
      <c r="K858" s="410"/>
      <c r="L858" s="410"/>
      <c r="M858" s="411"/>
      <c r="N858" s="401"/>
      <c r="O858" s="401"/>
      <c r="P858" s="401"/>
      <c r="Q858" s="401"/>
      <c r="R858" s="401"/>
      <c r="S858" s="401"/>
    </row>
    <row r="859" spans="1:19" ht="16.5" thickBot="1" x14ac:dyDescent="0.25">
      <c r="A859" s="191" t="s">
        <v>570</v>
      </c>
      <c r="B859" s="561">
        <v>3</v>
      </c>
      <c r="C859" s="562" t="s">
        <v>571</v>
      </c>
      <c r="D859" s="563"/>
      <c r="E859" s="563"/>
      <c r="F859" s="563"/>
      <c r="G859" s="563"/>
      <c r="H859" s="563"/>
      <c r="I859" s="563"/>
      <c r="J859" s="563"/>
      <c r="K859" s="563"/>
      <c r="L859" s="563"/>
      <c r="M859" s="564"/>
      <c r="N859" s="546"/>
      <c r="O859" s="546"/>
      <c r="P859" s="546"/>
      <c r="Q859" s="546"/>
      <c r="R859" s="546"/>
      <c r="S859" s="546"/>
    </row>
    <row r="860" spans="1:19" ht="16.5" thickBot="1" x14ac:dyDescent="0.25">
      <c r="A860" s="565" t="s">
        <v>289</v>
      </c>
      <c r="B860" s="566"/>
      <c r="C860" s="158" t="s">
        <v>572</v>
      </c>
      <c r="D860" s="159"/>
      <c r="E860" s="159"/>
      <c r="F860" s="159"/>
      <c r="G860" s="159"/>
      <c r="H860" s="159"/>
      <c r="I860" s="159"/>
      <c r="J860" s="159"/>
      <c r="K860" s="159"/>
      <c r="L860" s="159"/>
      <c r="M860" s="160"/>
      <c r="N860" s="555"/>
      <c r="O860" s="546"/>
      <c r="P860" s="546"/>
      <c r="Q860" s="546"/>
      <c r="R860" s="546"/>
      <c r="S860" s="546"/>
    </row>
    <row r="861" spans="1:19" ht="16.5" thickBot="1" x14ac:dyDescent="0.25">
      <c r="A861" s="565" t="s">
        <v>291</v>
      </c>
      <c r="B861" s="566"/>
      <c r="C861" s="592">
        <v>36</v>
      </c>
      <c r="D861" s="593"/>
      <c r="E861" s="593"/>
      <c r="F861" s="593"/>
      <c r="G861" s="593"/>
      <c r="H861" s="593"/>
      <c r="I861" s="593"/>
      <c r="J861" s="593"/>
      <c r="K861" s="593"/>
      <c r="L861" s="593"/>
      <c r="M861" s="594"/>
      <c r="N861" s="555"/>
      <c r="O861" s="546"/>
      <c r="P861" s="546"/>
      <c r="Q861" s="546"/>
      <c r="R861" s="546"/>
      <c r="S861" s="546"/>
    </row>
    <row r="862" spans="1:19" ht="15.75" x14ac:dyDescent="0.2">
      <c r="A862" s="570" t="s">
        <v>292</v>
      </c>
      <c r="B862" s="571"/>
      <c r="C862" s="572" t="s">
        <v>544</v>
      </c>
      <c r="D862" s="573"/>
      <c r="E862" s="573"/>
      <c r="F862" s="573"/>
      <c r="G862" s="573"/>
      <c r="H862" s="573"/>
      <c r="I862" s="573"/>
      <c r="J862" s="573"/>
      <c r="K862" s="573"/>
      <c r="L862" s="573"/>
      <c r="M862" s="574"/>
      <c r="N862" s="555"/>
      <c r="O862" s="546"/>
      <c r="P862" s="546"/>
      <c r="Q862" s="546"/>
      <c r="R862" s="546"/>
      <c r="S862" s="546"/>
    </row>
    <row r="863" spans="1:19" ht="15.75" x14ac:dyDescent="0.2">
      <c r="A863" s="575"/>
      <c r="B863" s="576"/>
      <c r="C863" s="577" t="s">
        <v>545</v>
      </c>
      <c r="D863" s="578"/>
      <c r="E863" s="578"/>
      <c r="F863" s="578"/>
      <c r="G863" s="578"/>
      <c r="H863" s="578"/>
      <c r="I863" s="578"/>
      <c r="J863" s="578"/>
      <c r="K863" s="578"/>
      <c r="L863" s="578"/>
      <c r="M863" s="579"/>
      <c r="N863" s="546"/>
      <c r="O863" s="546"/>
      <c r="P863" s="546"/>
      <c r="Q863" s="546"/>
      <c r="R863" s="546"/>
      <c r="S863" s="546"/>
    </row>
    <row r="864" spans="1:19" ht="15.75" x14ac:dyDescent="0.2">
      <c r="A864" s="575"/>
      <c r="B864" s="576"/>
      <c r="C864" s="577" t="s">
        <v>573</v>
      </c>
      <c r="D864" s="578"/>
      <c r="E864" s="578"/>
      <c r="F864" s="578"/>
      <c r="G864" s="578"/>
      <c r="H864" s="578"/>
      <c r="I864" s="578"/>
      <c r="J864" s="578"/>
      <c r="K864" s="578"/>
      <c r="L864" s="578"/>
      <c r="M864" s="579"/>
      <c r="N864" s="546"/>
      <c r="O864" s="546"/>
      <c r="P864" s="546"/>
      <c r="Q864" s="546"/>
      <c r="R864" s="546"/>
      <c r="S864" s="546"/>
    </row>
    <row r="865" spans="1:19" ht="15.75" x14ac:dyDescent="0.2">
      <c r="A865" s="575"/>
      <c r="B865" s="576"/>
      <c r="C865" s="577" t="s">
        <v>574</v>
      </c>
      <c r="D865" s="580"/>
      <c r="E865" s="580"/>
      <c r="F865" s="580"/>
      <c r="G865" s="580"/>
      <c r="H865" s="580"/>
      <c r="I865" s="580"/>
      <c r="J865" s="580"/>
      <c r="K865" s="580"/>
      <c r="L865" s="580"/>
      <c r="M865" s="579"/>
      <c r="N865" s="591"/>
      <c r="O865" s="546"/>
      <c r="P865" s="546"/>
      <c r="Q865" s="546"/>
      <c r="R865" s="546"/>
      <c r="S865" s="546"/>
    </row>
    <row r="866" spans="1:19" ht="15.75" x14ac:dyDescent="0.2">
      <c r="A866" s="575"/>
      <c r="B866" s="576"/>
      <c r="C866" s="577" t="s">
        <v>548</v>
      </c>
      <c r="D866" s="580"/>
      <c r="E866" s="580"/>
      <c r="F866" s="580"/>
      <c r="G866" s="580"/>
      <c r="H866" s="580"/>
      <c r="I866" s="580"/>
      <c r="J866" s="580"/>
      <c r="K866" s="580"/>
      <c r="L866" s="580"/>
      <c r="M866" s="579"/>
      <c r="N866" s="591"/>
      <c r="O866" s="546"/>
      <c r="P866" s="546"/>
      <c r="Q866" s="546"/>
      <c r="R866" s="546"/>
      <c r="S866" s="546"/>
    </row>
    <row r="867" spans="1:19" ht="16.5" thickBot="1" x14ac:dyDescent="0.25">
      <c r="A867" s="575"/>
      <c r="B867" s="576"/>
      <c r="C867" s="577"/>
      <c r="D867" s="580"/>
      <c r="E867" s="580"/>
      <c r="F867" s="580"/>
      <c r="G867" s="580"/>
      <c r="H867" s="580"/>
      <c r="I867" s="580"/>
      <c r="J867" s="580"/>
      <c r="K867" s="580"/>
      <c r="L867" s="580"/>
      <c r="M867" s="579"/>
      <c r="N867" s="591"/>
      <c r="O867" s="546"/>
      <c r="P867" s="546"/>
      <c r="Q867" s="546"/>
      <c r="R867" s="546"/>
      <c r="S867" s="546"/>
    </row>
    <row r="868" spans="1:19" ht="16.5" thickBot="1" x14ac:dyDescent="0.25">
      <c r="A868" s="191" t="s">
        <v>324</v>
      </c>
      <c r="B868" s="586" t="s">
        <v>298</v>
      </c>
      <c r="C868" s="586" t="s">
        <v>299</v>
      </c>
      <c r="D868" s="586" t="s">
        <v>300</v>
      </c>
      <c r="E868" s="586" t="s">
        <v>301</v>
      </c>
      <c r="F868" s="586" t="s">
        <v>300</v>
      </c>
      <c r="G868" s="586" t="s">
        <v>302</v>
      </c>
      <c r="H868" s="586" t="s">
        <v>302</v>
      </c>
      <c r="I868" s="586" t="s">
        <v>301</v>
      </c>
      <c r="J868" s="586" t="s">
        <v>303</v>
      </c>
      <c r="K868" s="586" t="s">
        <v>304</v>
      </c>
      <c r="L868" s="586" t="s">
        <v>305</v>
      </c>
      <c r="M868" s="586" t="s">
        <v>306</v>
      </c>
      <c r="N868" s="555"/>
      <c r="O868" s="546"/>
      <c r="P868" s="546"/>
      <c r="Q868" s="546"/>
      <c r="R868" s="546"/>
      <c r="S868" s="546"/>
    </row>
    <row r="869" spans="1:19" ht="16.5" thickBot="1" x14ac:dyDescent="0.25">
      <c r="A869" s="595">
        <f>SUM(B869:M869)</f>
        <v>36</v>
      </c>
      <c r="B869" s="595">
        <v>3</v>
      </c>
      <c r="C869" s="595">
        <v>3</v>
      </c>
      <c r="D869" s="595">
        <v>3</v>
      </c>
      <c r="E869" s="595">
        <v>3</v>
      </c>
      <c r="F869" s="595">
        <v>3</v>
      </c>
      <c r="G869" s="595">
        <v>3</v>
      </c>
      <c r="H869" s="595">
        <v>3</v>
      </c>
      <c r="I869" s="595">
        <v>3</v>
      </c>
      <c r="J869" s="595">
        <v>3</v>
      </c>
      <c r="K869" s="595">
        <v>3</v>
      </c>
      <c r="L869" s="595">
        <v>3</v>
      </c>
      <c r="M869" s="595">
        <v>3</v>
      </c>
      <c r="N869" s="555"/>
      <c r="O869" s="546"/>
      <c r="P869" s="546"/>
      <c r="Q869" s="546"/>
      <c r="R869" s="546"/>
      <c r="S869" s="546"/>
    </row>
    <row r="870" spans="1:19" ht="16.5" thickBot="1" x14ac:dyDescent="0.25">
      <c r="A870" s="557"/>
      <c r="B870" s="558"/>
      <c r="C870" s="558"/>
      <c r="D870" s="558"/>
      <c r="E870" s="558"/>
      <c r="F870" s="558"/>
      <c r="G870" s="558"/>
      <c r="H870" s="558"/>
      <c r="I870" s="558"/>
      <c r="J870" s="558"/>
      <c r="K870" s="558"/>
      <c r="L870" s="558"/>
      <c r="M870" s="559"/>
      <c r="N870" s="591"/>
      <c r="O870" s="546"/>
      <c r="P870" s="546"/>
      <c r="Q870" s="590"/>
      <c r="R870" s="590"/>
      <c r="S870" s="590"/>
    </row>
    <row r="871" spans="1:19" ht="16.5" thickBot="1" x14ac:dyDescent="0.25">
      <c r="A871" s="409" t="s">
        <v>325</v>
      </c>
      <c r="B871" s="410"/>
      <c r="C871" s="410"/>
      <c r="D871" s="410"/>
      <c r="E871" s="410"/>
      <c r="F871" s="410"/>
      <c r="G871" s="410"/>
      <c r="H871" s="410"/>
      <c r="I871" s="410"/>
      <c r="J871" s="410"/>
      <c r="K871" s="410"/>
      <c r="L871" s="410"/>
      <c r="M871" s="411"/>
      <c r="N871" s="550"/>
      <c r="O871" s="401"/>
      <c r="P871" s="401"/>
      <c r="Q871" s="425"/>
      <c r="R871" s="425"/>
      <c r="S871" s="425"/>
    </row>
    <row r="872" spans="1:19" ht="16.5" thickBot="1" x14ac:dyDescent="0.25">
      <c r="A872" s="191" t="s">
        <v>326</v>
      </c>
      <c r="B872" s="596" t="s">
        <v>9</v>
      </c>
      <c r="C872" s="597" t="str">
        <f>IF((B872=""),"",VLOOKUP(B872,UUU,2,0))</f>
        <v>SECTOR PUBLICO MUNICIPAL</v>
      </c>
      <c r="D872" s="598"/>
      <c r="E872" s="598"/>
      <c r="F872" s="598"/>
      <c r="G872" s="598"/>
      <c r="H872" s="598"/>
      <c r="I872" s="598"/>
      <c r="J872" s="598"/>
      <c r="K872" s="598"/>
      <c r="L872" s="598"/>
      <c r="M872" s="599"/>
      <c r="N872" s="555"/>
      <c r="O872" s="546"/>
      <c r="P872" s="546"/>
      <c r="Q872" s="590"/>
      <c r="R872" s="590"/>
      <c r="S872" s="590"/>
    </row>
    <row r="873" spans="1:19" ht="16.5" thickBot="1" x14ac:dyDescent="0.25">
      <c r="A873" s="191" t="s">
        <v>327</v>
      </c>
      <c r="B873" s="596" t="s">
        <v>15</v>
      </c>
      <c r="C873" s="597" t="str">
        <f>IF((B873=""),"",VLOOKUP(B873,UUU,2,0))</f>
        <v>SECTOR PUBLICO NO FINANCIERO</v>
      </c>
      <c r="D873" s="598"/>
      <c r="E873" s="598"/>
      <c r="F873" s="598"/>
      <c r="G873" s="598"/>
      <c r="H873" s="598"/>
      <c r="I873" s="598"/>
      <c r="J873" s="598"/>
      <c r="K873" s="598"/>
      <c r="L873" s="598"/>
      <c r="M873" s="599"/>
      <c r="N873" s="555"/>
      <c r="O873" s="546"/>
      <c r="P873" s="546"/>
      <c r="Q873" s="590"/>
      <c r="R873" s="590"/>
      <c r="S873" s="590"/>
    </row>
    <row r="874" spans="1:19" ht="16.5" thickBot="1" x14ac:dyDescent="0.25">
      <c r="A874" s="191" t="s">
        <v>328</v>
      </c>
      <c r="B874" s="596" t="s">
        <v>21</v>
      </c>
      <c r="C874" s="597" t="str">
        <f>IF((B874=""),"",VLOOKUP(B874,UUU,2,0))</f>
        <v>GOBIERNO GENERAL MUNICIPAL</v>
      </c>
      <c r="D874" s="598"/>
      <c r="E874" s="598"/>
      <c r="F874" s="598"/>
      <c r="G874" s="598"/>
      <c r="H874" s="598"/>
      <c r="I874" s="598"/>
      <c r="J874" s="598"/>
      <c r="K874" s="598"/>
      <c r="L874" s="598"/>
      <c r="M874" s="599"/>
      <c r="N874" s="555"/>
      <c r="O874" s="546"/>
      <c r="P874" s="546"/>
      <c r="Q874" s="590"/>
      <c r="R874" s="590"/>
      <c r="S874" s="590"/>
    </row>
    <row r="875" spans="1:19" ht="16.5" thickBot="1" x14ac:dyDescent="0.25">
      <c r="A875" s="191" t="s">
        <v>329</v>
      </c>
      <c r="B875" s="596" t="s">
        <v>37</v>
      </c>
      <c r="C875" s="597" t="str">
        <f>IF((B875=""),"",VLOOKUP(B875,UUU,2,0))</f>
        <v>Entidades Paraestatales y Fideicomisos No Empresariales y No Financieros</v>
      </c>
      <c r="D875" s="598"/>
      <c r="E875" s="598"/>
      <c r="F875" s="598"/>
      <c r="G875" s="598"/>
      <c r="H875" s="598"/>
      <c r="I875" s="598"/>
      <c r="J875" s="598"/>
      <c r="K875" s="598"/>
      <c r="L875" s="598"/>
      <c r="M875" s="599"/>
      <c r="N875" s="555"/>
      <c r="O875" s="546"/>
      <c r="P875" s="546"/>
      <c r="Q875" s="590"/>
      <c r="R875" s="590"/>
      <c r="S875" s="590"/>
    </row>
    <row r="876" spans="1:19" ht="16.5" thickBot="1" x14ac:dyDescent="0.25">
      <c r="A876" s="191" t="s">
        <v>330</v>
      </c>
      <c r="B876" s="596" t="s">
        <v>37</v>
      </c>
      <c r="C876" s="597" t="str">
        <f>IF((B876=""),"",VLOOKUP(B876,UUU,2,0))</f>
        <v>Entidades Paraestatales y Fideicomisos No Empresariales y No Financieros</v>
      </c>
      <c r="D876" s="598"/>
      <c r="E876" s="598"/>
      <c r="F876" s="598"/>
      <c r="G876" s="598"/>
      <c r="H876" s="598"/>
      <c r="I876" s="598"/>
      <c r="J876" s="598"/>
      <c r="K876" s="598"/>
      <c r="L876" s="598"/>
      <c r="M876" s="599"/>
      <c r="N876" s="555"/>
      <c r="O876" s="546"/>
      <c r="P876" s="546"/>
      <c r="Q876" s="590"/>
      <c r="R876" s="590"/>
      <c r="S876" s="590"/>
    </row>
    <row r="877" spans="1:19" ht="16.5" thickBot="1" x14ac:dyDescent="0.25">
      <c r="A877" s="191" t="s">
        <v>331</v>
      </c>
      <c r="B877" s="192">
        <v>8107</v>
      </c>
      <c r="C877" s="597" t="s">
        <v>575</v>
      </c>
      <c r="D877" s="598"/>
      <c r="E877" s="598"/>
      <c r="F877" s="598"/>
      <c r="G877" s="598"/>
      <c r="H877" s="598"/>
      <c r="I877" s="598"/>
      <c r="J877" s="598"/>
      <c r="K877" s="598"/>
      <c r="L877" s="598"/>
      <c r="M877" s="599"/>
      <c r="N877" s="591"/>
      <c r="O877" s="591"/>
      <c r="P877" s="591"/>
      <c r="Q877" s="600"/>
      <c r="R877" s="600"/>
      <c r="S877" s="600"/>
    </row>
    <row r="878" spans="1:19" ht="16.5" thickBot="1" x14ac:dyDescent="0.25">
      <c r="A878" s="430" t="s">
        <v>334</v>
      </c>
      <c r="B878" s="430"/>
      <c r="C878" s="430"/>
      <c r="D878" s="430"/>
      <c r="E878" s="430"/>
      <c r="F878" s="430"/>
      <c r="G878" s="430"/>
      <c r="H878" s="430"/>
      <c r="I878" s="430"/>
      <c r="J878" s="430"/>
      <c r="K878" s="430"/>
      <c r="L878" s="430"/>
      <c r="M878" s="430"/>
      <c r="N878" s="591"/>
      <c r="O878" s="591"/>
      <c r="P878" s="591"/>
      <c r="Q878" s="591"/>
      <c r="R878" s="591"/>
      <c r="S878" s="591"/>
    </row>
    <row r="879" spans="1:19" ht="16.5" thickBot="1" x14ac:dyDescent="0.25">
      <c r="A879" s="409" t="s">
        <v>335</v>
      </c>
      <c r="B879" s="410"/>
      <c r="C879" s="410"/>
      <c r="D879" s="410"/>
      <c r="E879" s="410"/>
      <c r="F879" s="410"/>
      <c r="G879" s="410"/>
      <c r="H879" s="410"/>
      <c r="I879" s="410"/>
      <c r="J879" s="410"/>
      <c r="K879" s="410"/>
      <c r="L879" s="410"/>
      <c r="M879" s="411"/>
      <c r="N879" s="401"/>
      <c r="O879" s="401"/>
      <c r="P879" s="401"/>
      <c r="Q879" s="401"/>
      <c r="R879" s="401"/>
      <c r="S879" s="401"/>
    </row>
    <row r="880" spans="1:19" ht="16.5" thickBot="1" x14ac:dyDescent="0.25">
      <c r="A880" s="191" t="s">
        <v>336</v>
      </c>
      <c r="B880" s="601">
        <v>1400320</v>
      </c>
      <c r="C880" s="158" t="s">
        <v>337</v>
      </c>
      <c r="D880" s="159"/>
      <c r="E880" s="159"/>
      <c r="F880" s="159"/>
      <c r="G880" s="159"/>
      <c r="H880" s="159"/>
      <c r="I880" s="159"/>
      <c r="J880" s="159"/>
      <c r="K880" s="159"/>
      <c r="L880" s="159"/>
      <c r="M880" s="160"/>
      <c r="N880" s="546"/>
      <c r="O880" s="546"/>
      <c r="P880" s="546"/>
      <c r="Q880" s="546"/>
      <c r="R880" s="546"/>
      <c r="S880" s="546"/>
    </row>
    <row r="881" spans="1:19" ht="16.5" thickBot="1" x14ac:dyDescent="0.25">
      <c r="A881" s="191"/>
      <c r="B881" s="602"/>
      <c r="C881" s="158"/>
      <c r="D881" s="159"/>
      <c r="E881" s="159"/>
      <c r="F881" s="159"/>
      <c r="G881" s="159"/>
      <c r="H881" s="159"/>
      <c r="I881" s="159"/>
      <c r="J881" s="159"/>
      <c r="K881" s="159"/>
      <c r="L881" s="159"/>
      <c r="M881" s="160"/>
      <c r="N881" s="546"/>
      <c r="O881" s="546"/>
      <c r="P881" s="546"/>
      <c r="Q881" s="546"/>
      <c r="R881" s="546"/>
      <c r="S881" s="546"/>
    </row>
    <row r="882" spans="1:19" ht="16.5" thickBot="1" x14ac:dyDescent="0.25">
      <c r="A882" s="603" t="s">
        <v>338</v>
      </c>
      <c r="B882" s="604"/>
      <c r="C882" s="604"/>
      <c r="D882" s="604"/>
      <c r="E882" s="604"/>
      <c r="F882" s="604"/>
      <c r="G882" s="604"/>
      <c r="H882" s="604"/>
      <c r="I882" s="604"/>
      <c r="J882" s="604"/>
      <c r="K882" s="604"/>
      <c r="L882" s="604"/>
      <c r="M882" s="605"/>
      <c r="N882" s="546"/>
      <c r="O882" s="546"/>
      <c r="P882" s="546"/>
      <c r="Q882" s="546"/>
      <c r="R882" s="546"/>
      <c r="S882" s="546"/>
    </row>
    <row r="883" spans="1:19" ht="16.5" thickBot="1" x14ac:dyDescent="0.25">
      <c r="A883" s="409" t="s">
        <v>339</v>
      </c>
      <c r="B883" s="410"/>
      <c r="C883" s="410"/>
      <c r="D883" s="410"/>
      <c r="E883" s="410"/>
      <c r="F883" s="410"/>
      <c r="G883" s="410"/>
      <c r="H883" s="410"/>
      <c r="I883" s="410"/>
      <c r="J883" s="410"/>
      <c r="K883" s="410"/>
      <c r="L883" s="410"/>
      <c r="M883" s="411"/>
      <c r="N883" s="401"/>
      <c r="O883" s="401"/>
      <c r="P883" s="401"/>
      <c r="Q883" s="401"/>
      <c r="R883" s="401"/>
      <c r="S883" s="401"/>
    </row>
    <row r="884" spans="1:19" ht="16.5" thickBot="1" x14ac:dyDescent="0.25">
      <c r="A884" s="191" t="s">
        <v>340</v>
      </c>
      <c r="B884" s="562" t="s">
        <v>516</v>
      </c>
      <c r="C884" s="563"/>
      <c r="D884" s="563"/>
      <c r="E884" s="563"/>
      <c r="F884" s="563"/>
      <c r="G884" s="563"/>
      <c r="H884" s="563"/>
      <c r="I884" s="563"/>
      <c r="J884" s="563"/>
      <c r="K884" s="563"/>
      <c r="L884" s="563"/>
      <c r="M884" s="564"/>
      <c r="N884" s="546"/>
      <c r="O884" s="546"/>
      <c r="P884" s="546"/>
      <c r="Q884" s="546"/>
      <c r="R884" s="546"/>
      <c r="S884" s="546"/>
    </row>
    <row r="885" spans="1:19" ht="16.5" thickBot="1" x14ac:dyDescent="0.25">
      <c r="A885" s="191" t="s">
        <v>342</v>
      </c>
      <c r="B885" s="562" t="s">
        <v>517</v>
      </c>
      <c r="C885" s="563"/>
      <c r="D885" s="563"/>
      <c r="E885" s="563"/>
      <c r="F885" s="563"/>
      <c r="G885" s="563"/>
      <c r="H885" s="563"/>
      <c r="I885" s="563"/>
      <c r="J885" s="563"/>
      <c r="K885" s="563"/>
      <c r="L885" s="563"/>
      <c r="M885" s="564"/>
      <c r="N885" s="546"/>
      <c r="O885" s="546"/>
      <c r="P885" s="546"/>
      <c r="Q885" s="546"/>
      <c r="R885" s="546"/>
      <c r="S885" s="546"/>
    </row>
    <row r="886" spans="1:19" ht="16.5" thickBot="1" x14ac:dyDescent="0.25">
      <c r="A886" s="606"/>
      <c r="B886" s="606"/>
      <c r="C886" s="606"/>
      <c r="D886" s="606"/>
      <c r="E886" s="606"/>
      <c r="F886" s="606"/>
      <c r="G886" s="606"/>
      <c r="H886" s="606"/>
      <c r="I886" s="606"/>
      <c r="J886" s="606"/>
      <c r="K886" s="606"/>
      <c r="L886" s="606"/>
      <c r="M886" s="606"/>
      <c r="N886" s="546"/>
      <c r="O886" s="546"/>
      <c r="P886" s="546"/>
      <c r="Q886" s="546"/>
      <c r="R886" s="546"/>
      <c r="S886" s="546"/>
    </row>
    <row r="887" spans="1:19" ht="16.5" thickBot="1" x14ac:dyDescent="0.25">
      <c r="A887" s="436" t="s">
        <v>344</v>
      </c>
      <c r="B887" s="437"/>
      <c r="C887" s="437"/>
      <c r="D887" s="437"/>
      <c r="E887" s="437"/>
      <c r="F887" s="437"/>
      <c r="G887" s="437"/>
      <c r="H887" s="437"/>
      <c r="I887" s="437"/>
      <c r="J887" s="437"/>
      <c r="K887" s="437"/>
      <c r="L887" s="437"/>
      <c r="M887" s="437"/>
      <c r="N887" s="437"/>
      <c r="O887" s="437"/>
      <c r="P887" s="437"/>
      <c r="Q887" s="437"/>
      <c r="R887" s="437"/>
      <c r="S887" s="438"/>
    </row>
    <row r="888" spans="1:19" ht="16.5" thickBot="1" x14ac:dyDescent="0.25">
      <c r="A888" s="607" t="s">
        <v>274</v>
      </c>
      <c r="B888" s="607" t="s">
        <v>345</v>
      </c>
      <c r="C888" s="607" t="s">
        <v>346</v>
      </c>
      <c r="D888" s="607" t="s">
        <v>331</v>
      </c>
      <c r="E888" s="607" t="s">
        <v>336</v>
      </c>
      <c r="F888" s="607" t="s">
        <v>347</v>
      </c>
      <c r="G888" s="586" t="s">
        <v>348</v>
      </c>
      <c r="H888" s="586" t="s">
        <v>349</v>
      </c>
      <c r="I888" s="586" t="s">
        <v>350</v>
      </c>
      <c r="J888" s="586" t="s">
        <v>351</v>
      </c>
      <c r="K888" s="586" t="s">
        <v>352</v>
      </c>
      <c r="L888" s="586" t="s">
        <v>353</v>
      </c>
      <c r="M888" s="586" t="s">
        <v>354</v>
      </c>
      <c r="N888" s="586" t="s">
        <v>355</v>
      </c>
      <c r="O888" s="586" t="s">
        <v>356</v>
      </c>
      <c r="P888" s="586" t="s">
        <v>357</v>
      </c>
      <c r="Q888" s="586" t="s">
        <v>358</v>
      </c>
      <c r="R888" s="586" t="s">
        <v>359</v>
      </c>
      <c r="S888" s="608" t="s">
        <v>360</v>
      </c>
    </row>
    <row r="889" spans="1:19" ht="15.75" x14ac:dyDescent="0.2">
      <c r="A889" s="609" t="s">
        <v>124</v>
      </c>
      <c r="B889" s="610" t="s">
        <v>518</v>
      </c>
      <c r="C889" s="610">
        <v>31120</v>
      </c>
      <c r="D889" s="610">
        <v>8107</v>
      </c>
      <c r="E889" s="611">
        <v>1400320</v>
      </c>
      <c r="F889" s="612">
        <v>1131</v>
      </c>
      <c r="G889" s="613">
        <v>75665.72</v>
      </c>
      <c r="H889" s="613">
        <v>75665.72</v>
      </c>
      <c r="I889" s="613">
        <v>75665.72</v>
      </c>
      <c r="J889" s="613">
        <v>75665.72</v>
      </c>
      <c r="K889" s="613">
        <v>75665.72</v>
      </c>
      <c r="L889" s="613">
        <v>75665.72</v>
      </c>
      <c r="M889" s="613">
        <v>75665.72</v>
      </c>
      <c r="N889" s="613">
        <v>75665.72</v>
      </c>
      <c r="O889" s="613">
        <v>75665.72</v>
      </c>
      <c r="P889" s="613">
        <v>75665.72</v>
      </c>
      <c r="Q889" s="613">
        <v>75665.72</v>
      </c>
      <c r="R889" s="613">
        <v>75665.66</v>
      </c>
      <c r="S889" s="614">
        <f>SUM(G889:R889)</f>
        <v>907988.57999999984</v>
      </c>
    </row>
    <row r="890" spans="1:19" ht="15.75" x14ac:dyDescent="0.2">
      <c r="A890" s="615" t="s">
        <v>124</v>
      </c>
      <c r="B890" s="202" t="s">
        <v>518</v>
      </c>
      <c r="C890" s="202">
        <v>31120</v>
      </c>
      <c r="D890" s="202">
        <v>8107</v>
      </c>
      <c r="E890" s="616">
        <v>1400320</v>
      </c>
      <c r="F890" s="617">
        <v>1321</v>
      </c>
      <c r="G890" s="618">
        <v>0</v>
      </c>
      <c r="H890" s="618">
        <v>0</v>
      </c>
      <c r="I890" s="618">
        <v>0</v>
      </c>
      <c r="J890" s="618">
        <v>0</v>
      </c>
      <c r="K890" s="618">
        <v>0</v>
      </c>
      <c r="L890" s="540">
        <v>37310.51</v>
      </c>
      <c r="M890" s="540">
        <v>0</v>
      </c>
      <c r="N890" s="540">
        <v>0</v>
      </c>
      <c r="O890" s="540">
        <v>0</v>
      </c>
      <c r="P890" s="540">
        <v>0</v>
      </c>
      <c r="Q890" s="540">
        <v>37310.51</v>
      </c>
      <c r="R890" s="590">
        <v>0</v>
      </c>
      <c r="S890" s="619">
        <f>SUM(G890:Q890)</f>
        <v>74621.02</v>
      </c>
    </row>
    <row r="891" spans="1:19" ht="15.75" x14ac:dyDescent="0.2">
      <c r="A891" s="615" t="s">
        <v>124</v>
      </c>
      <c r="B891" s="202" t="s">
        <v>518</v>
      </c>
      <c r="C891" s="202">
        <v>31120</v>
      </c>
      <c r="D891" s="202">
        <v>8107</v>
      </c>
      <c r="E891" s="616">
        <v>1400320</v>
      </c>
      <c r="F891" s="617">
        <v>1323</v>
      </c>
      <c r="G891" s="618">
        <v>0</v>
      </c>
      <c r="H891" s="618">
        <v>0</v>
      </c>
      <c r="I891" s="618">
        <v>0</v>
      </c>
      <c r="J891" s="618">
        <v>0</v>
      </c>
      <c r="K891" s="618">
        <v>0</v>
      </c>
      <c r="L891" s="540">
        <v>0</v>
      </c>
      <c r="M891" s="540">
        <v>0</v>
      </c>
      <c r="N891" s="540">
        <v>0</v>
      </c>
      <c r="O891" s="540">
        <v>0</v>
      </c>
      <c r="P891" s="540">
        <v>0</v>
      </c>
      <c r="Q891" s="540">
        <v>0</v>
      </c>
      <c r="R891" s="540">
        <v>124368.37</v>
      </c>
      <c r="S891" s="619">
        <f t="shared" ref="S891:S904" si="12">SUM(G891:R891)</f>
        <v>124368.37</v>
      </c>
    </row>
    <row r="892" spans="1:19" ht="15.75" x14ac:dyDescent="0.2">
      <c r="A892" s="615" t="s">
        <v>124</v>
      </c>
      <c r="B892" s="202" t="s">
        <v>518</v>
      </c>
      <c r="C892" s="202">
        <v>31120</v>
      </c>
      <c r="D892" s="202">
        <v>8107</v>
      </c>
      <c r="E892" s="616">
        <v>1400320</v>
      </c>
      <c r="F892" s="617">
        <v>1331</v>
      </c>
      <c r="G892" s="618">
        <v>3018.75</v>
      </c>
      <c r="H892" s="618">
        <v>3018.75</v>
      </c>
      <c r="I892" s="618">
        <v>3018.75</v>
      </c>
      <c r="J892" s="618">
        <v>3018.75</v>
      </c>
      <c r="K892" s="618">
        <v>3018.75</v>
      </c>
      <c r="L892" s="618">
        <v>3018.75</v>
      </c>
      <c r="M892" s="618">
        <v>3018.75</v>
      </c>
      <c r="N892" s="618">
        <v>3018.75</v>
      </c>
      <c r="O892" s="618">
        <v>3018.75</v>
      </c>
      <c r="P892" s="618">
        <v>3018.75</v>
      </c>
      <c r="Q892" s="618">
        <v>3018.75</v>
      </c>
      <c r="R892" s="618">
        <v>3018.75</v>
      </c>
      <c r="S892" s="619">
        <f t="shared" si="12"/>
        <v>36225</v>
      </c>
    </row>
    <row r="893" spans="1:19" ht="15.75" x14ac:dyDescent="0.2">
      <c r="A893" s="615" t="s">
        <v>124</v>
      </c>
      <c r="B893" s="202" t="s">
        <v>518</v>
      </c>
      <c r="C893" s="202">
        <v>31120</v>
      </c>
      <c r="D893" s="202">
        <v>8107</v>
      </c>
      <c r="E893" s="616">
        <v>1400320</v>
      </c>
      <c r="F893" s="617">
        <v>1413</v>
      </c>
      <c r="G893" s="618">
        <v>11531.28</v>
      </c>
      <c r="H893" s="618">
        <v>11531.28</v>
      </c>
      <c r="I893" s="618">
        <v>11531.28</v>
      </c>
      <c r="J893" s="618">
        <v>11531.28</v>
      </c>
      <c r="K893" s="618">
        <v>11531.28</v>
      </c>
      <c r="L893" s="618">
        <v>11531.28</v>
      </c>
      <c r="M893" s="618">
        <v>11531.28</v>
      </c>
      <c r="N893" s="618">
        <v>11531.28</v>
      </c>
      <c r="O893" s="618">
        <v>11531.28</v>
      </c>
      <c r="P893" s="618">
        <v>11531.28</v>
      </c>
      <c r="Q893" s="618">
        <v>11531.28</v>
      </c>
      <c r="R893" s="618">
        <v>11531.24</v>
      </c>
      <c r="S893" s="619">
        <f t="shared" si="12"/>
        <v>138375.32</v>
      </c>
    </row>
    <row r="894" spans="1:19" ht="15.75" x14ac:dyDescent="0.2">
      <c r="A894" s="615" t="s">
        <v>124</v>
      </c>
      <c r="B894" s="202" t="s">
        <v>518</v>
      </c>
      <c r="C894" s="202">
        <v>31120</v>
      </c>
      <c r="D894" s="202">
        <v>8107</v>
      </c>
      <c r="E894" s="616">
        <v>1400320</v>
      </c>
      <c r="F894" s="617">
        <v>1421</v>
      </c>
      <c r="G894" s="618">
        <v>4326.37</v>
      </c>
      <c r="H894" s="618">
        <v>4326.37</v>
      </c>
      <c r="I894" s="618">
        <v>4326.37</v>
      </c>
      <c r="J894" s="618">
        <v>4326.37</v>
      </c>
      <c r="K894" s="618">
        <v>4326.37</v>
      </c>
      <c r="L894" s="618">
        <v>4326.37</v>
      </c>
      <c r="M894" s="618">
        <v>4326.37</v>
      </c>
      <c r="N894" s="618">
        <v>4326.37</v>
      </c>
      <c r="O894" s="618">
        <v>4326.37</v>
      </c>
      <c r="P894" s="618">
        <v>4326.37</v>
      </c>
      <c r="Q894" s="618">
        <v>4326.37</v>
      </c>
      <c r="R894" s="618">
        <v>4326.34</v>
      </c>
      <c r="S894" s="619">
        <f t="shared" si="12"/>
        <v>51916.41</v>
      </c>
    </row>
    <row r="895" spans="1:19" ht="15.75" x14ac:dyDescent="0.2">
      <c r="A895" s="615" t="s">
        <v>124</v>
      </c>
      <c r="B895" s="202" t="s">
        <v>518</v>
      </c>
      <c r="C895" s="202">
        <v>31120</v>
      </c>
      <c r="D895" s="202">
        <v>8107</v>
      </c>
      <c r="E895" s="616">
        <v>1400320</v>
      </c>
      <c r="F895" s="617">
        <v>1431</v>
      </c>
      <c r="G895" s="618">
        <v>5429.57</v>
      </c>
      <c r="H895" s="618">
        <v>5429.57</v>
      </c>
      <c r="I895" s="618">
        <v>5429.57</v>
      </c>
      <c r="J895" s="618">
        <v>5429.57</v>
      </c>
      <c r="K895" s="618">
        <v>5429.57</v>
      </c>
      <c r="L895" s="618">
        <v>5429.57</v>
      </c>
      <c r="M895" s="618">
        <v>5429.57</v>
      </c>
      <c r="N895" s="618">
        <v>5429.57</v>
      </c>
      <c r="O895" s="618">
        <v>5429.57</v>
      </c>
      <c r="P895" s="618">
        <v>5429.57</v>
      </c>
      <c r="Q895" s="618">
        <v>5429.57</v>
      </c>
      <c r="R895" s="618">
        <v>5429.62</v>
      </c>
      <c r="S895" s="619">
        <f t="shared" si="12"/>
        <v>65154.89</v>
      </c>
    </row>
    <row r="896" spans="1:19" ht="15.75" x14ac:dyDescent="0.2">
      <c r="A896" s="615" t="s">
        <v>124</v>
      </c>
      <c r="B896" s="202" t="s">
        <v>518</v>
      </c>
      <c r="C896" s="202">
        <v>31120</v>
      </c>
      <c r="D896" s="202">
        <v>8107</v>
      </c>
      <c r="E896" s="616">
        <v>1400320</v>
      </c>
      <c r="F896" s="617">
        <v>1541</v>
      </c>
      <c r="G896" s="618">
        <v>5250</v>
      </c>
      <c r="H896" s="618">
        <v>5250</v>
      </c>
      <c r="I896" s="618">
        <v>5250</v>
      </c>
      <c r="J896" s="618">
        <v>5250</v>
      </c>
      <c r="K896" s="618">
        <v>5250</v>
      </c>
      <c r="L896" s="618">
        <v>5250</v>
      </c>
      <c r="M896" s="618">
        <v>5250</v>
      </c>
      <c r="N896" s="618">
        <v>5250</v>
      </c>
      <c r="O896" s="618">
        <v>5250</v>
      </c>
      <c r="P896" s="618">
        <v>5250</v>
      </c>
      <c r="Q896" s="618">
        <v>5250</v>
      </c>
      <c r="R896" s="618">
        <v>5250</v>
      </c>
      <c r="S896" s="619">
        <f t="shared" si="12"/>
        <v>63000</v>
      </c>
    </row>
    <row r="897" spans="1:19" ht="15.75" x14ac:dyDescent="0.2">
      <c r="A897" s="615" t="s">
        <v>124</v>
      </c>
      <c r="B897" s="202" t="s">
        <v>518</v>
      </c>
      <c r="C897" s="202">
        <v>31120</v>
      </c>
      <c r="D897" s="202">
        <v>8107</v>
      </c>
      <c r="E897" s="616">
        <v>1400320</v>
      </c>
      <c r="F897" s="617">
        <v>2421</v>
      </c>
      <c r="G897" s="618">
        <v>0</v>
      </c>
      <c r="H897" s="540">
        <v>0</v>
      </c>
      <c r="I897" s="540">
        <v>25875</v>
      </c>
      <c r="J897" s="540">
        <v>0</v>
      </c>
      <c r="K897" s="540">
        <v>25875</v>
      </c>
      <c r="L897" s="540">
        <v>25875</v>
      </c>
      <c r="M897" s="540">
        <v>25875</v>
      </c>
      <c r="N897" s="540">
        <v>0</v>
      </c>
      <c r="O897" s="540">
        <v>25875</v>
      </c>
      <c r="P897" s="540">
        <v>0</v>
      </c>
      <c r="Q897" s="540">
        <v>25875</v>
      </c>
      <c r="R897" s="540">
        <v>0</v>
      </c>
      <c r="S897" s="619">
        <f t="shared" si="12"/>
        <v>155250</v>
      </c>
    </row>
    <row r="898" spans="1:19" ht="15.75" x14ac:dyDescent="0.2">
      <c r="A898" s="615" t="s">
        <v>124</v>
      </c>
      <c r="B898" s="202" t="s">
        <v>518</v>
      </c>
      <c r="C898" s="202">
        <v>31120</v>
      </c>
      <c r="D898" s="202">
        <v>8107</v>
      </c>
      <c r="E898" s="616">
        <v>1400320</v>
      </c>
      <c r="F898" s="617">
        <v>2491</v>
      </c>
      <c r="G898" s="618">
        <v>21416.67</v>
      </c>
      <c r="H898" s="618">
        <v>21416.67</v>
      </c>
      <c r="I898" s="618">
        <v>21416.67</v>
      </c>
      <c r="J898" s="618">
        <v>21416.67</v>
      </c>
      <c r="K898" s="618">
        <v>21416.67</v>
      </c>
      <c r="L898" s="618">
        <v>21416.67</v>
      </c>
      <c r="M898" s="618">
        <v>21416.67</v>
      </c>
      <c r="N898" s="618">
        <v>21416.67</v>
      </c>
      <c r="O898" s="618">
        <v>21416.67</v>
      </c>
      <c r="P898" s="618">
        <v>21416.67</v>
      </c>
      <c r="Q898" s="618">
        <v>21416.67</v>
      </c>
      <c r="R898" s="618">
        <v>21416.63</v>
      </c>
      <c r="S898" s="619">
        <f t="shared" si="12"/>
        <v>256999.99999999994</v>
      </c>
    </row>
    <row r="899" spans="1:19" ht="15.75" x14ac:dyDescent="0.2">
      <c r="A899" s="615" t="s">
        <v>124</v>
      </c>
      <c r="B899" s="202" t="s">
        <v>518</v>
      </c>
      <c r="C899" s="202">
        <v>31120</v>
      </c>
      <c r="D899" s="202">
        <v>8107</v>
      </c>
      <c r="E899" s="616">
        <v>1400320</v>
      </c>
      <c r="F899" s="617">
        <v>2612</v>
      </c>
      <c r="G899" s="618">
        <v>23287.5</v>
      </c>
      <c r="H899" s="618">
        <v>23287.5</v>
      </c>
      <c r="I899" s="618">
        <v>23287.5</v>
      </c>
      <c r="J899" s="618">
        <v>23287.5</v>
      </c>
      <c r="K899" s="618">
        <v>23287.5</v>
      </c>
      <c r="L899" s="618">
        <v>23287.5</v>
      </c>
      <c r="M899" s="618">
        <v>23287.5</v>
      </c>
      <c r="N899" s="618">
        <v>23287.5</v>
      </c>
      <c r="O899" s="618">
        <v>23287.5</v>
      </c>
      <c r="P899" s="618">
        <v>23287.5</v>
      </c>
      <c r="Q899" s="618">
        <v>23287.5</v>
      </c>
      <c r="R899" s="618">
        <v>23287.5</v>
      </c>
      <c r="S899" s="619">
        <f t="shared" si="12"/>
        <v>279450</v>
      </c>
    </row>
    <row r="900" spans="1:19" ht="15.75" x14ac:dyDescent="0.2">
      <c r="A900" s="615" t="s">
        <v>124</v>
      </c>
      <c r="B900" s="202" t="s">
        <v>518</v>
      </c>
      <c r="C900" s="202">
        <v>31120</v>
      </c>
      <c r="D900" s="202">
        <v>8107</v>
      </c>
      <c r="E900" s="616">
        <v>1400320</v>
      </c>
      <c r="F900" s="617">
        <v>2722</v>
      </c>
      <c r="G900" s="618">
        <v>0</v>
      </c>
      <c r="H900" s="540">
        <v>10350</v>
      </c>
      <c r="I900" s="540">
        <v>0</v>
      </c>
      <c r="J900" s="540">
        <v>0</v>
      </c>
      <c r="K900" s="540">
        <v>0</v>
      </c>
      <c r="L900" s="540">
        <v>0</v>
      </c>
      <c r="M900" s="540">
        <v>0</v>
      </c>
      <c r="N900" s="540">
        <v>10350</v>
      </c>
      <c r="O900" s="540">
        <v>0</v>
      </c>
      <c r="P900" s="540">
        <v>0</v>
      </c>
      <c r="Q900" s="540">
        <v>0</v>
      </c>
      <c r="R900" s="540">
        <v>0</v>
      </c>
      <c r="S900" s="619">
        <f t="shared" si="12"/>
        <v>20700</v>
      </c>
    </row>
    <row r="901" spans="1:19" ht="15.75" x14ac:dyDescent="0.2">
      <c r="A901" s="615" t="s">
        <v>124</v>
      </c>
      <c r="B901" s="202" t="s">
        <v>518</v>
      </c>
      <c r="C901" s="202">
        <v>31120</v>
      </c>
      <c r="D901" s="202">
        <v>8107</v>
      </c>
      <c r="E901" s="616">
        <v>1400320</v>
      </c>
      <c r="F901" s="617">
        <v>2911</v>
      </c>
      <c r="G901" s="618">
        <v>0</v>
      </c>
      <c r="H901" s="540">
        <v>3105</v>
      </c>
      <c r="I901" s="540">
        <v>3105</v>
      </c>
      <c r="J901" s="540">
        <v>3105</v>
      </c>
      <c r="K901" s="540">
        <v>3105</v>
      </c>
      <c r="L901" s="540">
        <v>3105</v>
      </c>
      <c r="M901" s="540">
        <v>3105</v>
      </c>
      <c r="N901" s="540">
        <v>3105</v>
      </c>
      <c r="O901" s="540">
        <v>3105</v>
      </c>
      <c r="P901" s="540">
        <v>3105</v>
      </c>
      <c r="Q901" s="540">
        <v>3105</v>
      </c>
      <c r="R901" s="540">
        <v>0</v>
      </c>
      <c r="S901" s="619">
        <f t="shared" si="12"/>
        <v>31050</v>
      </c>
    </row>
    <row r="902" spans="1:19" ht="15.75" x14ac:dyDescent="0.2">
      <c r="A902" s="615" t="s">
        <v>124</v>
      </c>
      <c r="B902" s="202" t="s">
        <v>518</v>
      </c>
      <c r="C902" s="202">
        <v>31120</v>
      </c>
      <c r="D902" s="202">
        <v>8107</v>
      </c>
      <c r="E902" s="616">
        <v>1400320</v>
      </c>
      <c r="F902" s="617">
        <v>2981</v>
      </c>
      <c r="G902" s="618">
        <v>0</v>
      </c>
      <c r="H902" s="540">
        <v>0</v>
      </c>
      <c r="I902" s="540">
        <v>4916.25</v>
      </c>
      <c r="J902" s="540">
        <v>0</v>
      </c>
      <c r="K902" s="540">
        <v>0</v>
      </c>
      <c r="L902" s="540">
        <v>0</v>
      </c>
      <c r="M902" s="540">
        <v>0</v>
      </c>
      <c r="N902" s="540">
        <v>4916.25</v>
      </c>
      <c r="O902" s="540">
        <v>0</v>
      </c>
      <c r="P902" s="540">
        <v>0</v>
      </c>
      <c r="Q902" s="540">
        <v>0</v>
      </c>
      <c r="R902" s="540">
        <v>0</v>
      </c>
      <c r="S902" s="619">
        <f t="shared" si="12"/>
        <v>9832.5</v>
      </c>
    </row>
    <row r="903" spans="1:19" ht="15.75" x14ac:dyDescent="0.2">
      <c r="A903" s="615" t="s">
        <v>124</v>
      </c>
      <c r="B903" s="202" t="s">
        <v>518</v>
      </c>
      <c r="C903" s="202">
        <v>31120</v>
      </c>
      <c r="D903" s="202">
        <v>8107</v>
      </c>
      <c r="E903" s="616">
        <v>1400320</v>
      </c>
      <c r="F903" s="617">
        <v>3261</v>
      </c>
      <c r="G903" s="618">
        <v>0</v>
      </c>
      <c r="H903" s="540">
        <v>0</v>
      </c>
      <c r="I903" s="540">
        <v>33637.5</v>
      </c>
      <c r="J903" s="540">
        <v>0</v>
      </c>
      <c r="K903" s="540">
        <v>0</v>
      </c>
      <c r="L903" s="540">
        <v>0</v>
      </c>
      <c r="M903" s="540">
        <v>0</v>
      </c>
      <c r="N903" s="540">
        <v>33637.5</v>
      </c>
      <c r="O903" s="540">
        <v>0</v>
      </c>
      <c r="P903" s="540">
        <v>0</v>
      </c>
      <c r="Q903" s="540">
        <v>0</v>
      </c>
      <c r="R903" s="540">
        <v>0</v>
      </c>
      <c r="S903" s="619">
        <f t="shared" si="12"/>
        <v>67275</v>
      </c>
    </row>
    <row r="904" spans="1:19" ht="15.75" x14ac:dyDescent="0.2">
      <c r="A904" s="615" t="s">
        <v>124</v>
      </c>
      <c r="B904" s="202" t="s">
        <v>518</v>
      </c>
      <c r="C904" s="202">
        <v>31120</v>
      </c>
      <c r="D904" s="202">
        <v>8107</v>
      </c>
      <c r="E904" s="616">
        <v>1400320</v>
      </c>
      <c r="F904" s="617">
        <v>3551</v>
      </c>
      <c r="G904" s="618">
        <v>0</v>
      </c>
      <c r="H904" s="540">
        <v>87500</v>
      </c>
      <c r="I904" s="540">
        <v>0</v>
      </c>
      <c r="J904" s="540">
        <v>0</v>
      </c>
      <c r="K904" s="540">
        <v>87500</v>
      </c>
      <c r="L904" s="540">
        <v>0</v>
      </c>
      <c r="M904" s="540">
        <v>0</v>
      </c>
      <c r="N904" s="540">
        <v>87500</v>
      </c>
      <c r="O904" s="540">
        <v>0</v>
      </c>
      <c r="P904" s="540">
        <v>0</v>
      </c>
      <c r="Q904" s="540">
        <v>87500</v>
      </c>
      <c r="R904" s="540">
        <v>0</v>
      </c>
      <c r="S904" s="619">
        <f t="shared" si="12"/>
        <v>350000</v>
      </c>
    </row>
    <row r="905" spans="1:19" ht="15.75" x14ac:dyDescent="0.2">
      <c r="A905" s="615" t="s">
        <v>124</v>
      </c>
      <c r="B905" s="202" t="s">
        <v>518</v>
      </c>
      <c r="C905" s="202">
        <v>31120</v>
      </c>
      <c r="D905" s="202">
        <v>8107</v>
      </c>
      <c r="E905" s="616">
        <v>1400320</v>
      </c>
      <c r="F905" s="617">
        <v>3981</v>
      </c>
      <c r="G905" s="618">
        <v>2206.11</v>
      </c>
      <c r="H905" s="618">
        <v>2206.11</v>
      </c>
      <c r="I905" s="618">
        <v>2206.11</v>
      </c>
      <c r="J905" s="618">
        <v>2206.11</v>
      </c>
      <c r="K905" s="618">
        <v>2206.11</v>
      </c>
      <c r="L905" s="618">
        <v>2206.11</v>
      </c>
      <c r="M905" s="618">
        <v>2206.11</v>
      </c>
      <c r="N905" s="618">
        <v>2206.11</v>
      </c>
      <c r="O905" s="618">
        <v>2206.11</v>
      </c>
      <c r="P905" s="618">
        <v>2206.11</v>
      </c>
      <c r="Q905" s="618">
        <v>2206.11</v>
      </c>
      <c r="R905" s="618">
        <v>2206.0500000000002</v>
      </c>
      <c r="S905" s="619">
        <f>SUM(G905:R905)</f>
        <v>26473.260000000002</v>
      </c>
    </row>
    <row r="906" spans="1:19" ht="15.75" x14ac:dyDescent="0.2">
      <c r="A906" s="615" t="s">
        <v>124</v>
      </c>
      <c r="B906" s="202" t="s">
        <v>518</v>
      </c>
      <c r="C906" s="202">
        <v>31120</v>
      </c>
      <c r="D906" s="202">
        <v>8107</v>
      </c>
      <c r="E906" s="616">
        <v>1400320</v>
      </c>
      <c r="F906" s="617">
        <v>4421</v>
      </c>
      <c r="G906" s="618">
        <v>1600</v>
      </c>
      <c r="H906" s="618">
        <v>1600</v>
      </c>
      <c r="I906" s="618">
        <v>1600</v>
      </c>
      <c r="J906" s="618">
        <v>1600</v>
      </c>
      <c r="K906" s="618">
        <v>1600</v>
      </c>
      <c r="L906" s="618">
        <v>1600</v>
      </c>
      <c r="M906" s="618">
        <v>1600</v>
      </c>
      <c r="N906" s="618">
        <v>1600</v>
      </c>
      <c r="O906" s="618">
        <v>1600</v>
      </c>
      <c r="P906" s="618">
        <v>1600</v>
      </c>
      <c r="Q906" s="618">
        <v>1600</v>
      </c>
      <c r="R906" s="618">
        <v>1600</v>
      </c>
      <c r="S906" s="619">
        <f>SUM(G906:R906)</f>
        <v>19200</v>
      </c>
    </row>
    <row r="907" spans="1:19" ht="16.5" thickBot="1" x14ac:dyDescent="0.25">
      <c r="A907" s="620"/>
      <c r="B907" s="621"/>
      <c r="C907" s="621"/>
      <c r="D907" s="621"/>
      <c r="E907" s="622" t="s">
        <v>361</v>
      </c>
      <c r="F907" s="623"/>
      <c r="G907" s="624">
        <f t="shared" ref="G907:R907" si="13">SUM(G889:G906)</f>
        <v>153731.96999999997</v>
      </c>
      <c r="H907" s="624">
        <f t="shared" si="13"/>
        <v>254686.96999999997</v>
      </c>
      <c r="I907" s="624">
        <f t="shared" si="13"/>
        <v>221265.71999999997</v>
      </c>
      <c r="J907" s="624">
        <f t="shared" si="13"/>
        <v>156836.96999999997</v>
      </c>
      <c r="K907" s="624">
        <f t="shared" si="13"/>
        <v>270211.96999999997</v>
      </c>
      <c r="L907" s="624">
        <f t="shared" si="13"/>
        <v>220022.47999999998</v>
      </c>
      <c r="M907" s="624">
        <f t="shared" si="13"/>
        <v>182711.96999999997</v>
      </c>
      <c r="N907" s="624">
        <f t="shared" si="13"/>
        <v>293240.71999999997</v>
      </c>
      <c r="O907" s="624">
        <f t="shared" si="13"/>
        <v>182711.96999999997</v>
      </c>
      <c r="P907" s="624">
        <f t="shared" si="13"/>
        <v>156836.96999999997</v>
      </c>
      <c r="Q907" s="624">
        <f t="shared" si="13"/>
        <v>307522.48</v>
      </c>
      <c r="R907" s="624">
        <f t="shared" si="13"/>
        <v>278100.15999999997</v>
      </c>
      <c r="S907" s="624">
        <f>SUM(S889:S906)</f>
        <v>2677880.3499999996</v>
      </c>
    </row>
    <row r="908" spans="1:19" x14ac:dyDescent="0.2">
      <c r="A908" s="625" t="s">
        <v>362</v>
      </c>
      <c r="B908" s="625"/>
      <c r="C908" s="625"/>
      <c r="D908" s="625"/>
      <c r="E908" s="625"/>
      <c r="F908" s="625"/>
      <c r="G908" s="625"/>
      <c r="H908" s="625"/>
      <c r="I908" s="625"/>
      <c r="J908" s="625"/>
      <c r="K908" s="625"/>
      <c r="L908" s="625"/>
      <c r="M908" s="625"/>
      <c r="N908" s="625"/>
      <c r="O908" s="625"/>
      <c r="P908" s="625"/>
      <c r="Q908" s="625"/>
      <c r="R908" s="625"/>
      <c r="S908" s="625"/>
    </row>
    <row r="909" spans="1:19" ht="15.75" x14ac:dyDescent="0.2">
      <c r="A909" s="546"/>
      <c r="B909" s="546"/>
      <c r="C909" s="546"/>
      <c r="D909" s="546"/>
      <c r="E909" s="546"/>
      <c r="F909" s="546"/>
      <c r="G909" s="546"/>
      <c r="H909" s="546"/>
      <c r="I909" s="546"/>
      <c r="J909" s="546"/>
      <c r="K909" s="546"/>
      <c r="L909" s="546"/>
      <c r="M909" s="546"/>
      <c r="N909" s="590"/>
      <c r="O909" s="590"/>
      <c r="P909" s="590"/>
      <c r="Q909" s="590"/>
      <c r="R909" s="590"/>
      <c r="S909" s="590"/>
    </row>
    <row r="910" spans="1:19" ht="15.75" x14ac:dyDescent="0.2">
      <c r="A910" s="546"/>
      <c r="B910" s="546"/>
      <c r="C910" s="546"/>
      <c r="D910" s="546"/>
      <c r="E910" s="546"/>
      <c r="F910" s="546"/>
      <c r="G910" s="546"/>
      <c r="H910" s="546"/>
      <c r="I910" s="546"/>
      <c r="J910" s="546"/>
      <c r="K910" s="546"/>
      <c r="L910" s="546"/>
      <c r="M910" s="546"/>
      <c r="N910" s="590"/>
      <c r="O910" s="590"/>
      <c r="P910" s="590"/>
      <c r="Q910" s="590"/>
      <c r="R910" s="590"/>
      <c r="S910" s="590"/>
    </row>
    <row r="911" spans="1:19" ht="15.75" x14ac:dyDescent="0.2">
      <c r="A911" s="590"/>
      <c r="B911" s="144" t="s">
        <v>363</v>
      </c>
      <c r="C911" s="144"/>
      <c r="D911" s="144"/>
      <c r="E911" s="145"/>
      <c r="F911" s="146"/>
      <c r="K911" s="144" t="s">
        <v>364</v>
      </c>
      <c r="L911" s="144"/>
      <c r="M911" s="144"/>
      <c r="N911" s="590"/>
      <c r="O911" s="590"/>
      <c r="P911" s="590"/>
      <c r="Q911" s="590"/>
      <c r="R911" s="590"/>
      <c r="S911" s="590"/>
    </row>
    <row r="912" spans="1:19" ht="15.75" x14ac:dyDescent="0.2">
      <c r="A912" s="590"/>
      <c r="B912" s="145"/>
      <c r="C912" s="145"/>
      <c r="D912" s="145"/>
      <c r="E912" s="145"/>
      <c r="F912" s="146"/>
      <c r="K912" s="145"/>
      <c r="L912" s="145"/>
      <c r="M912" s="145"/>
      <c r="N912" s="590"/>
      <c r="O912" s="590"/>
      <c r="P912" s="590"/>
      <c r="Q912" s="590"/>
      <c r="R912" s="590"/>
      <c r="S912" s="590"/>
    </row>
    <row r="913" spans="1:19" ht="15.75" x14ac:dyDescent="0.2">
      <c r="A913" s="590"/>
      <c r="B913" s="145"/>
      <c r="C913" s="145"/>
      <c r="D913" s="145"/>
      <c r="E913" s="145"/>
      <c r="F913" s="146"/>
      <c r="K913" s="145"/>
      <c r="L913" s="145"/>
      <c r="M913" s="145"/>
      <c r="N913" s="590"/>
      <c r="O913" s="590"/>
      <c r="P913" s="590"/>
      <c r="Q913" s="590"/>
      <c r="R913" s="590"/>
      <c r="S913" s="590"/>
    </row>
    <row r="914" spans="1:19" ht="15.75" x14ac:dyDescent="0.2">
      <c r="A914" s="590"/>
      <c r="B914" s="144" t="s">
        <v>461</v>
      </c>
      <c r="C914" s="144"/>
      <c r="D914" s="144"/>
      <c r="E914" s="145"/>
      <c r="F914" s="146"/>
      <c r="K914" s="144" t="s">
        <v>461</v>
      </c>
      <c r="L914" s="144"/>
      <c r="M914" s="144"/>
      <c r="N914" s="590"/>
      <c r="O914" s="590"/>
      <c r="P914" s="590"/>
      <c r="Q914" s="590"/>
      <c r="R914" s="590"/>
      <c r="S914" s="590"/>
    </row>
    <row r="915" spans="1:19" ht="15.75" x14ac:dyDescent="0.2">
      <c r="A915" s="590"/>
      <c r="B915" s="147" t="s">
        <v>366</v>
      </c>
      <c r="C915" s="147"/>
      <c r="D915" s="147"/>
      <c r="E915" s="145"/>
      <c r="F915" s="146"/>
      <c r="K915" s="147" t="s">
        <v>519</v>
      </c>
      <c r="L915" s="147"/>
      <c r="M915" s="147"/>
      <c r="N915" s="590"/>
      <c r="O915" s="590"/>
      <c r="P915" s="590"/>
      <c r="Q915" s="590"/>
      <c r="R915" s="590"/>
      <c r="S915" s="590"/>
    </row>
    <row r="916" spans="1:19" ht="15.75" x14ac:dyDescent="0.2">
      <c r="A916" s="590"/>
      <c r="B916" s="148" t="s">
        <v>368</v>
      </c>
      <c r="C916" s="148"/>
      <c r="D916" s="148"/>
      <c r="E916" s="145"/>
      <c r="F916" s="146"/>
      <c r="K916" s="148" t="s">
        <v>520</v>
      </c>
      <c r="L916" s="148"/>
      <c r="M916" s="148"/>
      <c r="N916" s="590"/>
      <c r="O916" s="590"/>
      <c r="P916" s="590"/>
      <c r="Q916" s="590"/>
      <c r="R916" s="590"/>
      <c r="S916" s="590"/>
    </row>
    <row r="920" spans="1:19" ht="13.5" thickBot="1" x14ac:dyDescent="0.25"/>
    <row r="921" spans="1:19" ht="47.25" customHeight="1" thickBot="1" x14ac:dyDescent="0.25">
      <c r="A921" s="626" t="s">
        <v>576</v>
      </c>
      <c r="B921" s="626"/>
      <c r="C921" s="626"/>
      <c r="D921" s="626"/>
      <c r="E921" s="626"/>
      <c r="F921" s="626"/>
      <c r="G921" s="626"/>
      <c r="H921" s="626"/>
      <c r="I921" s="626"/>
      <c r="J921" s="626"/>
      <c r="K921" s="626"/>
      <c r="L921" s="626"/>
      <c r="M921" s="626"/>
      <c r="N921" s="32"/>
      <c r="O921" s="32"/>
      <c r="P921" s="32"/>
      <c r="Q921" s="32"/>
      <c r="R921" s="32"/>
      <c r="S921" s="32"/>
    </row>
    <row r="922" spans="1:19" ht="19.5" thickBot="1" x14ac:dyDescent="0.25">
      <c r="A922" s="547" t="s">
        <v>577</v>
      </c>
      <c r="B922" s="548"/>
      <c r="C922" s="548"/>
      <c r="D922" s="548"/>
      <c r="E922" s="548"/>
      <c r="F922" s="548"/>
      <c r="G922" s="548"/>
      <c r="H922" s="548"/>
      <c r="I922" s="548"/>
      <c r="J922" s="548"/>
      <c r="K922" s="548"/>
      <c r="L922" s="548"/>
      <c r="M922" s="549"/>
      <c r="N922" s="32"/>
      <c r="O922" s="32"/>
      <c r="P922" s="32"/>
      <c r="Q922" s="32"/>
      <c r="R922" s="32"/>
      <c r="S922" s="32"/>
    </row>
    <row r="923" spans="1:19" ht="16.5" thickBot="1" x14ac:dyDescent="0.25">
      <c r="A923" s="119" t="s">
        <v>272</v>
      </c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  <c r="L923" s="120"/>
      <c r="M923" s="121"/>
      <c r="N923" s="627"/>
      <c r="O923" s="32"/>
      <c r="P923" s="32"/>
      <c r="Q923" s="32"/>
      <c r="R923" s="32"/>
      <c r="S923" s="32"/>
    </row>
    <row r="924" spans="1:19" ht="16.5" thickBot="1" x14ac:dyDescent="0.25">
      <c r="A924" s="50" t="s">
        <v>0</v>
      </c>
      <c r="B924" s="34">
        <v>2</v>
      </c>
      <c r="C924" s="35" t="str">
        <f>IF((B924=""),"",VLOOKUP(B924,QQ,2,0))</f>
        <v>DESARROLLO SOCIAL</v>
      </c>
      <c r="D924" s="36"/>
      <c r="E924" s="36"/>
      <c r="F924" s="36"/>
      <c r="G924" s="36"/>
      <c r="H924" s="36"/>
      <c r="I924" s="36"/>
      <c r="J924" s="36"/>
      <c r="K924" s="36"/>
      <c r="L924" s="36"/>
      <c r="M924" s="37"/>
      <c r="N924" s="627"/>
      <c r="O924" s="32"/>
      <c r="P924" s="32"/>
      <c r="Q924" s="32"/>
      <c r="R924" s="32"/>
      <c r="S924" s="32"/>
    </row>
    <row r="925" spans="1:19" ht="16.5" thickBot="1" x14ac:dyDescent="0.25">
      <c r="A925" s="50" t="s">
        <v>273</v>
      </c>
      <c r="B925" s="34">
        <v>2.2000000000000002</v>
      </c>
      <c r="C925" s="35" t="str">
        <f>IF((B925=""),"",VLOOKUP(B925,TTT,2,0))</f>
        <v>VIVIENDA Y SERVICIOS A LA COMUNIDAD</v>
      </c>
      <c r="D925" s="36"/>
      <c r="E925" s="36"/>
      <c r="F925" s="36"/>
      <c r="G925" s="36"/>
      <c r="H925" s="36"/>
      <c r="I925" s="36"/>
      <c r="J925" s="36"/>
      <c r="K925" s="36"/>
      <c r="L925" s="36"/>
      <c r="M925" s="37"/>
      <c r="N925" s="627"/>
      <c r="O925" s="32"/>
      <c r="P925" s="32"/>
      <c r="Q925" s="32"/>
      <c r="R925" s="32"/>
      <c r="S925" s="32"/>
    </row>
    <row r="926" spans="1:19" ht="16.5" thickBot="1" x14ac:dyDescent="0.25">
      <c r="A926" s="50" t="s">
        <v>274</v>
      </c>
      <c r="B926" s="551" t="s">
        <v>124</v>
      </c>
      <c r="C926" s="552" t="str">
        <f>IF((B926=""),"",VLOOKUP(B926,YYY,2,0))</f>
        <v>Abastecimiento de Agua</v>
      </c>
      <c r="D926" s="553"/>
      <c r="E926" s="553"/>
      <c r="F926" s="553"/>
      <c r="G926" s="553"/>
      <c r="H926" s="553"/>
      <c r="I926" s="553"/>
      <c r="J926" s="553"/>
      <c r="K926" s="553"/>
      <c r="L926" s="553"/>
      <c r="M926" s="554"/>
      <c r="N926" s="32"/>
      <c r="O926" s="32"/>
      <c r="P926" s="32"/>
      <c r="Q926" s="32"/>
      <c r="R926" s="32"/>
      <c r="S926" s="32"/>
    </row>
    <row r="927" spans="1:19" ht="16.5" thickBot="1" x14ac:dyDescent="0.25">
      <c r="A927" s="42" t="s">
        <v>275</v>
      </c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32"/>
      <c r="O927" s="32"/>
      <c r="P927" s="32"/>
      <c r="Q927" s="32"/>
      <c r="R927" s="32"/>
      <c r="S927" s="32"/>
    </row>
    <row r="928" spans="1:19" ht="16.5" thickBot="1" x14ac:dyDescent="0.25">
      <c r="A928" s="46" t="s">
        <v>276</v>
      </c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8"/>
      <c r="M928" s="49"/>
      <c r="N928" s="43"/>
      <c r="O928" s="43"/>
      <c r="P928" s="43"/>
      <c r="Q928" s="43"/>
      <c r="R928" s="44"/>
      <c r="S928" s="44"/>
    </row>
    <row r="929" spans="1:19" ht="16.5" thickBot="1" x14ac:dyDescent="0.25">
      <c r="A929" s="50" t="s">
        <v>277</v>
      </c>
      <c r="B929" s="51">
        <v>3</v>
      </c>
      <c r="C929" s="52" t="s">
        <v>278</v>
      </c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627"/>
      <c r="O929" s="32"/>
      <c r="P929" s="32"/>
      <c r="Q929" s="32"/>
      <c r="R929" s="32"/>
      <c r="S929" s="32"/>
    </row>
    <row r="930" spans="1:19" ht="16.5" thickBot="1" x14ac:dyDescent="0.25">
      <c r="A930" s="50" t="s">
        <v>279</v>
      </c>
      <c r="B930" s="628">
        <v>3</v>
      </c>
      <c r="C930" s="52" t="s">
        <v>278</v>
      </c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627"/>
      <c r="O930" s="32"/>
      <c r="P930" s="32"/>
      <c r="Q930" s="32"/>
      <c r="R930" s="32"/>
      <c r="S930" s="32"/>
    </row>
    <row r="931" spans="1:19" ht="16.5" thickBot="1" x14ac:dyDescent="0.25">
      <c r="A931" s="50" t="s">
        <v>280</v>
      </c>
      <c r="B931" s="51" t="s">
        <v>578</v>
      </c>
      <c r="C931" s="158" t="s">
        <v>579</v>
      </c>
      <c r="D931" s="159"/>
      <c r="E931" s="159"/>
      <c r="F931" s="159"/>
      <c r="G931" s="159"/>
      <c r="H931" s="159"/>
      <c r="I931" s="159"/>
      <c r="J931" s="159"/>
      <c r="K931" s="159"/>
      <c r="L931" s="159"/>
      <c r="M931" s="160"/>
      <c r="N931" s="627"/>
      <c r="O931" s="32"/>
      <c r="P931" s="32"/>
      <c r="Q931" s="32"/>
      <c r="R931" s="32"/>
      <c r="S931" s="32"/>
    </row>
    <row r="932" spans="1:19" ht="16.5" thickBot="1" x14ac:dyDescent="0.25">
      <c r="A932" s="50" t="s">
        <v>283</v>
      </c>
      <c r="B932" s="51"/>
      <c r="C932" s="158" t="s">
        <v>284</v>
      </c>
      <c r="D932" s="159"/>
      <c r="E932" s="159"/>
      <c r="F932" s="159"/>
      <c r="G932" s="159"/>
      <c r="H932" s="159"/>
      <c r="I932" s="159"/>
      <c r="J932" s="159"/>
      <c r="K932" s="159"/>
      <c r="L932" s="159"/>
      <c r="M932" s="160"/>
      <c r="N932" s="627"/>
      <c r="O932" s="32"/>
      <c r="P932" s="32"/>
      <c r="Q932" s="32"/>
      <c r="R932" s="32"/>
      <c r="S932" s="32"/>
    </row>
    <row r="933" spans="1:19" ht="16.5" thickBot="1" x14ac:dyDescent="0.25">
      <c r="A933" s="42" t="s">
        <v>285</v>
      </c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32"/>
      <c r="O933" s="32"/>
      <c r="P933" s="32"/>
      <c r="Q933" s="32"/>
      <c r="R933" s="32"/>
      <c r="S933" s="32"/>
    </row>
    <row r="934" spans="1:19" ht="16.5" thickBot="1" x14ac:dyDescent="0.25">
      <c r="A934" s="119" t="s">
        <v>286</v>
      </c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  <c r="L934" s="120"/>
      <c r="M934" s="121"/>
      <c r="N934" s="627"/>
      <c r="O934" s="32"/>
      <c r="P934" s="32"/>
      <c r="Q934" s="32"/>
      <c r="R934" s="32"/>
      <c r="S934" s="32"/>
    </row>
    <row r="935" spans="1:19" ht="16.5" thickBot="1" x14ac:dyDescent="0.25">
      <c r="A935" s="77" t="s">
        <v>287</v>
      </c>
      <c r="B935" s="59">
        <v>1</v>
      </c>
      <c r="C935" s="122" t="s">
        <v>580</v>
      </c>
      <c r="D935" s="123"/>
      <c r="E935" s="123"/>
      <c r="F935" s="123"/>
      <c r="G935" s="123"/>
      <c r="H935" s="123"/>
      <c r="I935" s="123"/>
      <c r="J935" s="123"/>
      <c r="K935" s="123"/>
      <c r="L935" s="123"/>
      <c r="M935" s="124"/>
      <c r="N935" s="627"/>
      <c r="O935" s="32"/>
      <c r="P935" s="32"/>
      <c r="Q935" s="32"/>
      <c r="R935" s="32"/>
      <c r="S935" s="32"/>
    </row>
    <row r="936" spans="1:19" ht="16.5" thickBot="1" x14ac:dyDescent="0.25">
      <c r="A936" s="61" t="s">
        <v>289</v>
      </c>
      <c r="B936" s="62"/>
      <c r="C936" s="426" t="s">
        <v>581</v>
      </c>
      <c r="D936" s="427"/>
      <c r="E936" s="427"/>
      <c r="F936" s="427"/>
      <c r="G936" s="427"/>
      <c r="H936" s="427"/>
      <c r="I936" s="427"/>
      <c r="J936" s="427"/>
      <c r="K936" s="427"/>
      <c r="L936" s="427"/>
      <c r="M936" s="428"/>
      <c r="N936" s="627"/>
      <c r="O936" s="32"/>
      <c r="P936" s="32"/>
      <c r="Q936" s="32"/>
      <c r="R936" s="32"/>
      <c r="S936" s="32"/>
    </row>
    <row r="937" spans="1:19" ht="16.5" thickBot="1" x14ac:dyDescent="0.25">
      <c r="A937" s="61" t="s">
        <v>291</v>
      </c>
      <c r="B937" s="62"/>
      <c r="C937" s="629">
        <v>4</v>
      </c>
      <c r="D937" s="630"/>
      <c r="E937" s="630"/>
      <c r="F937" s="630"/>
      <c r="G937" s="630"/>
      <c r="H937" s="630"/>
      <c r="I937" s="630"/>
      <c r="J937" s="630"/>
      <c r="K937" s="630"/>
      <c r="L937" s="630"/>
      <c r="M937" s="631"/>
      <c r="N937" s="627"/>
      <c r="O937" s="32"/>
      <c r="P937" s="32"/>
      <c r="Q937" s="32"/>
      <c r="R937" s="32"/>
      <c r="S937" s="32"/>
    </row>
    <row r="938" spans="1:19" ht="15.75" x14ac:dyDescent="0.2">
      <c r="A938" s="64" t="s">
        <v>292</v>
      </c>
      <c r="B938" s="65"/>
      <c r="C938" s="85" t="s">
        <v>582</v>
      </c>
      <c r="D938" s="70"/>
      <c r="E938" s="70"/>
      <c r="F938" s="70"/>
      <c r="G938" s="70"/>
      <c r="H938" s="70"/>
      <c r="I938" s="70"/>
      <c r="J938" s="70"/>
      <c r="K938" s="70"/>
      <c r="L938" s="70"/>
      <c r="M938" s="71"/>
      <c r="N938" s="627"/>
      <c r="O938" s="32"/>
      <c r="P938" s="32"/>
      <c r="Q938" s="32"/>
      <c r="R938" s="32"/>
      <c r="S938" s="32"/>
    </row>
    <row r="939" spans="1:19" ht="15.75" x14ac:dyDescent="0.2">
      <c r="A939" s="72"/>
      <c r="B939" s="162"/>
      <c r="C939" s="86" t="s">
        <v>583</v>
      </c>
      <c r="D939" s="632"/>
      <c r="E939" s="632"/>
      <c r="F939" s="632"/>
      <c r="G939" s="632"/>
      <c r="H939" s="632"/>
      <c r="I939" s="632"/>
      <c r="J939" s="632"/>
      <c r="K939" s="632"/>
      <c r="L939" s="632"/>
      <c r="M939" s="76"/>
      <c r="N939" s="627"/>
      <c r="O939" s="32"/>
      <c r="P939" s="32"/>
      <c r="Q939" s="32"/>
      <c r="R939" s="32"/>
      <c r="S939" s="32"/>
    </row>
    <row r="940" spans="1:19" ht="15.75" x14ac:dyDescent="0.2">
      <c r="A940" s="72"/>
      <c r="B940" s="162"/>
      <c r="C940" s="86" t="s">
        <v>584</v>
      </c>
      <c r="D940" s="632"/>
      <c r="E940" s="632"/>
      <c r="F940" s="632"/>
      <c r="G940" s="632"/>
      <c r="H940" s="632"/>
      <c r="I940" s="632"/>
      <c r="J940" s="632"/>
      <c r="K940" s="632"/>
      <c r="L940" s="632"/>
      <c r="M940" s="76"/>
      <c r="N940" s="627"/>
      <c r="O940" s="32"/>
      <c r="P940" s="32"/>
      <c r="Q940" s="32"/>
      <c r="R940" s="32"/>
      <c r="S940" s="32"/>
    </row>
    <row r="941" spans="1:19" ht="15.75" x14ac:dyDescent="0.2">
      <c r="A941" s="72"/>
      <c r="B941" s="162"/>
      <c r="C941" s="86" t="s">
        <v>585</v>
      </c>
      <c r="D941" s="75"/>
      <c r="E941" s="75"/>
      <c r="F941" s="75"/>
      <c r="G941" s="75"/>
      <c r="H941" s="75"/>
      <c r="I941" s="75"/>
      <c r="J941" s="75"/>
      <c r="K941" s="75"/>
      <c r="L941" s="75"/>
      <c r="M941" s="76"/>
      <c r="N941" s="627"/>
      <c r="O941" s="32"/>
      <c r="P941" s="32"/>
      <c r="Q941" s="32"/>
      <c r="R941" s="32"/>
      <c r="S941" s="32"/>
    </row>
    <row r="942" spans="1:19" ht="16.5" thickBot="1" x14ac:dyDescent="0.25">
      <c r="A942" s="87"/>
      <c r="B942" s="165"/>
      <c r="C942" s="89"/>
      <c r="D942" s="90"/>
      <c r="E942" s="90"/>
      <c r="F942" s="90"/>
      <c r="G942" s="90"/>
      <c r="H942" s="90"/>
      <c r="I942" s="90"/>
      <c r="J942" s="90"/>
      <c r="K942" s="90"/>
      <c r="L942" s="90"/>
      <c r="M942" s="91"/>
      <c r="N942" s="627"/>
      <c r="O942" s="32"/>
      <c r="P942" s="32"/>
      <c r="Q942" s="32"/>
      <c r="R942" s="32"/>
      <c r="S942" s="32"/>
    </row>
    <row r="943" spans="1:19" ht="16.5" thickBot="1" x14ac:dyDescent="0.25">
      <c r="A943" s="77" t="s">
        <v>476</v>
      </c>
      <c r="B943" s="78" t="s">
        <v>298</v>
      </c>
      <c r="C943" s="78" t="s">
        <v>299</v>
      </c>
      <c r="D943" s="78" t="s">
        <v>300</v>
      </c>
      <c r="E943" s="78" t="s">
        <v>301</v>
      </c>
      <c r="F943" s="78" t="s">
        <v>300</v>
      </c>
      <c r="G943" s="78" t="s">
        <v>302</v>
      </c>
      <c r="H943" s="78" t="s">
        <v>302</v>
      </c>
      <c r="I943" s="78" t="s">
        <v>301</v>
      </c>
      <c r="J943" s="78" t="s">
        <v>303</v>
      </c>
      <c r="K943" s="78" t="s">
        <v>304</v>
      </c>
      <c r="L943" s="78" t="s">
        <v>305</v>
      </c>
      <c r="M943" s="78" t="s">
        <v>306</v>
      </c>
      <c r="N943" s="627"/>
      <c r="O943" s="32"/>
      <c r="P943" s="32"/>
      <c r="Q943" s="32"/>
      <c r="R943" s="32"/>
      <c r="S943" s="32"/>
    </row>
    <row r="944" spans="1:19" ht="16.5" thickBot="1" x14ac:dyDescent="0.25">
      <c r="A944" s="79">
        <f>SUM(B944:M944)</f>
        <v>4</v>
      </c>
      <c r="B944" s="79">
        <v>1</v>
      </c>
      <c r="C944" s="79">
        <v>0</v>
      </c>
      <c r="D944" s="79">
        <v>0</v>
      </c>
      <c r="E944" s="79">
        <v>1</v>
      </c>
      <c r="F944" s="79">
        <v>0</v>
      </c>
      <c r="G944" s="79">
        <v>0</v>
      </c>
      <c r="H944" s="79">
        <v>1</v>
      </c>
      <c r="I944" s="79">
        <v>0</v>
      </c>
      <c r="J944" s="79">
        <v>0</v>
      </c>
      <c r="K944" s="79">
        <v>1</v>
      </c>
      <c r="L944" s="79">
        <v>0</v>
      </c>
      <c r="M944" s="79">
        <v>0</v>
      </c>
      <c r="N944" s="633"/>
      <c r="O944" s="81"/>
      <c r="P944" s="81"/>
      <c r="Q944" s="81"/>
      <c r="R944" s="81"/>
      <c r="S944" s="81"/>
    </row>
    <row r="945" spans="1:19" ht="16.5" thickBot="1" x14ac:dyDescent="0.25">
      <c r="A945" s="164"/>
      <c r="B945" s="164"/>
      <c r="C945" s="164"/>
      <c r="D945" s="164"/>
      <c r="E945" s="164"/>
      <c r="F945" s="164"/>
      <c r="G945" s="164"/>
      <c r="H945" s="164"/>
      <c r="I945" s="164"/>
      <c r="J945" s="164"/>
      <c r="K945" s="164"/>
      <c r="L945" s="164"/>
      <c r="M945" s="164"/>
      <c r="N945" s="424"/>
      <c r="O945" s="424"/>
      <c r="P945" s="424"/>
      <c r="Q945" s="424"/>
      <c r="R945" s="424"/>
      <c r="S945" s="424"/>
    </row>
    <row r="946" spans="1:19" ht="16.5" thickBot="1" x14ac:dyDescent="0.25">
      <c r="A946" s="119" t="s">
        <v>307</v>
      </c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  <c r="L946" s="120"/>
      <c r="M946" s="121"/>
      <c r="N946" s="627"/>
      <c r="O946" s="32"/>
      <c r="P946" s="32"/>
      <c r="Q946" s="32"/>
      <c r="R946" s="32"/>
      <c r="S946" s="32"/>
    </row>
    <row r="947" spans="1:19" ht="16.5" thickBot="1" x14ac:dyDescent="0.25">
      <c r="A947" s="77" t="s">
        <v>378</v>
      </c>
      <c r="B947" s="59">
        <v>2</v>
      </c>
      <c r="C947" s="122" t="s">
        <v>586</v>
      </c>
      <c r="D947" s="123"/>
      <c r="E947" s="123"/>
      <c r="F947" s="123"/>
      <c r="G947" s="123"/>
      <c r="H947" s="123"/>
      <c r="I947" s="123"/>
      <c r="J947" s="123"/>
      <c r="K947" s="123"/>
      <c r="L947" s="123"/>
      <c r="M947" s="124"/>
      <c r="N947" s="627"/>
      <c r="O947" s="32"/>
      <c r="P947" s="32"/>
      <c r="Q947" s="32"/>
      <c r="R947" s="32"/>
      <c r="S947" s="32"/>
    </row>
    <row r="948" spans="1:19" ht="16.5" thickBot="1" x14ac:dyDescent="0.25">
      <c r="A948" s="61" t="s">
        <v>289</v>
      </c>
      <c r="B948" s="62"/>
      <c r="C948" s="426" t="s">
        <v>587</v>
      </c>
      <c r="D948" s="427"/>
      <c r="E948" s="427"/>
      <c r="F948" s="427"/>
      <c r="G948" s="427"/>
      <c r="H948" s="427"/>
      <c r="I948" s="427"/>
      <c r="J948" s="427"/>
      <c r="K948" s="427"/>
      <c r="L948" s="427"/>
      <c r="M948" s="428"/>
      <c r="N948" s="627"/>
      <c r="O948" s="32"/>
      <c r="P948" s="32"/>
      <c r="Q948" s="32"/>
      <c r="R948" s="32"/>
      <c r="S948" s="32"/>
    </row>
    <row r="949" spans="1:19" ht="16.5" thickBot="1" x14ac:dyDescent="0.25">
      <c r="A949" s="61" t="s">
        <v>291</v>
      </c>
      <c r="B949" s="62"/>
      <c r="C949" s="629">
        <v>53290</v>
      </c>
      <c r="D949" s="630"/>
      <c r="E949" s="630"/>
      <c r="F949" s="630"/>
      <c r="G949" s="630"/>
      <c r="H949" s="630"/>
      <c r="I949" s="630"/>
      <c r="J949" s="630"/>
      <c r="K949" s="630"/>
      <c r="L949" s="630"/>
      <c r="M949" s="631"/>
      <c r="N949" s="627"/>
      <c r="O949" s="32"/>
      <c r="P949" s="32"/>
      <c r="Q949" s="32"/>
      <c r="R949" s="32"/>
      <c r="S949" s="32"/>
    </row>
    <row r="950" spans="1:19" ht="15.75" x14ac:dyDescent="0.2">
      <c r="A950" s="64" t="s">
        <v>292</v>
      </c>
      <c r="B950" s="65"/>
      <c r="C950" s="85" t="s">
        <v>588</v>
      </c>
      <c r="D950" s="70"/>
      <c r="E950" s="70"/>
      <c r="F950" s="70"/>
      <c r="G950" s="70"/>
      <c r="H950" s="70"/>
      <c r="I950" s="70"/>
      <c r="J950" s="70"/>
      <c r="K950" s="70"/>
      <c r="L950" s="70"/>
      <c r="M950" s="71"/>
      <c r="N950" s="627"/>
      <c r="O950" s="32"/>
      <c r="P950" s="32"/>
      <c r="Q950" s="32"/>
      <c r="R950" s="32"/>
      <c r="S950" s="32"/>
    </row>
    <row r="951" spans="1:19" ht="15.75" x14ac:dyDescent="0.2">
      <c r="A951" s="72"/>
      <c r="B951" s="162"/>
      <c r="C951" s="86" t="s">
        <v>589</v>
      </c>
      <c r="D951" s="632"/>
      <c r="E951" s="632"/>
      <c r="F951" s="632"/>
      <c r="G951" s="632"/>
      <c r="H951" s="632"/>
      <c r="I951" s="632"/>
      <c r="J951" s="632"/>
      <c r="K951" s="632"/>
      <c r="L951" s="632"/>
      <c r="M951" s="76"/>
      <c r="N951" s="627"/>
      <c r="O951" s="32"/>
      <c r="P951" s="32"/>
      <c r="Q951" s="32"/>
      <c r="R951" s="32"/>
      <c r="S951" s="32"/>
    </row>
    <row r="952" spans="1:19" ht="15.75" x14ac:dyDescent="0.2">
      <c r="A952" s="72"/>
      <c r="B952" s="162"/>
      <c r="C952" s="86" t="s">
        <v>590</v>
      </c>
      <c r="D952" s="632"/>
      <c r="E952" s="632"/>
      <c r="F952" s="632"/>
      <c r="G952" s="632"/>
      <c r="H952" s="632"/>
      <c r="I952" s="632"/>
      <c r="J952" s="632"/>
      <c r="K952" s="632"/>
      <c r="L952" s="632"/>
      <c r="M952" s="76"/>
      <c r="N952" s="627"/>
      <c r="O952" s="32"/>
      <c r="P952" s="32"/>
      <c r="Q952" s="32"/>
      <c r="R952" s="32"/>
      <c r="S952" s="32"/>
    </row>
    <row r="953" spans="1:19" ht="15.75" x14ac:dyDescent="0.2">
      <c r="A953" s="72"/>
      <c r="B953" s="162"/>
      <c r="C953" s="86" t="s">
        <v>591</v>
      </c>
      <c r="D953" s="75"/>
      <c r="E953" s="75"/>
      <c r="F953" s="75"/>
      <c r="G953" s="75"/>
      <c r="H953" s="75"/>
      <c r="I953" s="75"/>
      <c r="J953" s="75"/>
      <c r="K953" s="75"/>
      <c r="L953" s="75"/>
      <c r="M953" s="76"/>
      <c r="N953" s="627"/>
      <c r="O953" s="32"/>
      <c r="P953" s="32"/>
      <c r="Q953" s="32"/>
      <c r="R953" s="32"/>
      <c r="S953" s="32"/>
    </row>
    <row r="954" spans="1:19" ht="15.75" x14ac:dyDescent="0.2">
      <c r="A954" s="72"/>
      <c r="B954" s="162"/>
      <c r="C954" s="86" t="s">
        <v>592</v>
      </c>
      <c r="D954" s="75"/>
      <c r="E954" s="75"/>
      <c r="F954" s="75"/>
      <c r="G954" s="75"/>
      <c r="H954" s="75"/>
      <c r="I954" s="75"/>
      <c r="J954" s="75"/>
      <c r="K954" s="75"/>
      <c r="L954" s="75"/>
      <c r="M954" s="76"/>
      <c r="N954" s="627"/>
      <c r="O954" s="32"/>
      <c r="P954" s="32"/>
      <c r="Q954" s="32"/>
      <c r="R954" s="32"/>
      <c r="S954" s="32"/>
    </row>
    <row r="955" spans="1:19" ht="16.5" thickBot="1" x14ac:dyDescent="0.25">
      <c r="A955" s="87"/>
      <c r="B955" s="165"/>
      <c r="C955" s="89"/>
      <c r="D955" s="90"/>
      <c r="E955" s="90"/>
      <c r="F955" s="90"/>
      <c r="G955" s="90"/>
      <c r="H955" s="90"/>
      <c r="I955" s="90"/>
      <c r="J955" s="90"/>
      <c r="K955" s="90"/>
      <c r="L955" s="90"/>
      <c r="M955" s="91"/>
      <c r="N955" s="627"/>
      <c r="O955" s="32"/>
      <c r="P955" s="32"/>
      <c r="Q955" s="32"/>
      <c r="R955" s="32"/>
      <c r="S955" s="32"/>
    </row>
    <row r="956" spans="1:19" ht="16.5" thickBot="1" x14ac:dyDescent="0.25">
      <c r="A956" s="77" t="s">
        <v>314</v>
      </c>
      <c r="B956" s="78" t="s">
        <v>298</v>
      </c>
      <c r="C956" s="78" t="s">
        <v>299</v>
      </c>
      <c r="D956" s="78" t="s">
        <v>300</v>
      </c>
      <c r="E956" s="78" t="s">
        <v>301</v>
      </c>
      <c r="F956" s="78" t="s">
        <v>300</v>
      </c>
      <c r="G956" s="78" t="s">
        <v>302</v>
      </c>
      <c r="H956" s="78" t="s">
        <v>302</v>
      </c>
      <c r="I956" s="78" t="s">
        <v>301</v>
      </c>
      <c r="J956" s="78" t="s">
        <v>303</v>
      </c>
      <c r="K956" s="78" t="s">
        <v>304</v>
      </c>
      <c r="L956" s="78" t="s">
        <v>305</v>
      </c>
      <c r="M956" s="78" t="s">
        <v>306</v>
      </c>
      <c r="N956" s="627"/>
      <c r="O956" s="32"/>
      <c r="P956" s="32"/>
      <c r="Q956" s="32"/>
      <c r="R956" s="32"/>
      <c r="S956" s="32"/>
    </row>
    <row r="957" spans="1:19" ht="16.5" thickBot="1" x14ac:dyDescent="0.25">
      <c r="A957" s="79">
        <f>SUM(B957:M957)</f>
        <v>53290</v>
      </c>
      <c r="B957" s="79">
        <v>4526</v>
      </c>
      <c r="C957" s="79">
        <v>4088</v>
      </c>
      <c r="D957" s="79">
        <v>4526</v>
      </c>
      <c r="E957" s="79">
        <v>4380</v>
      </c>
      <c r="F957" s="79">
        <v>4526</v>
      </c>
      <c r="G957" s="79">
        <v>4380</v>
      </c>
      <c r="H957" s="79">
        <v>4526</v>
      </c>
      <c r="I957" s="79">
        <v>4526</v>
      </c>
      <c r="J957" s="79">
        <v>4380</v>
      </c>
      <c r="K957" s="79">
        <v>4526</v>
      </c>
      <c r="L957" s="79">
        <v>4380</v>
      </c>
      <c r="M957" s="79">
        <v>4526</v>
      </c>
      <c r="N957" s="633"/>
      <c r="O957" s="81"/>
      <c r="P957" s="81"/>
      <c r="Q957" s="81"/>
      <c r="R957" s="81"/>
      <c r="S957" s="81"/>
    </row>
    <row r="958" spans="1:19" ht="16.5" thickBot="1" x14ac:dyDescent="0.25">
      <c r="A958" s="164"/>
      <c r="B958" s="164"/>
      <c r="C958" s="164"/>
      <c r="D958" s="164"/>
      <c r="E958" s="164"/>
      <c r="F958" s="164"/>
      <c r="G958" s="164"/>
      <c r="H958" s="164"/>
      <c r="I958" s="164"/>
      <c r="J958" s="164"/>
      <c r="K958" s="164"/>
      <c r="L958" s="164"/>
      <c r="M958" s="164"/>
      <c r="N958" s="102"/>
      <c r="O958" s="102"/>
      <c r="P958" s="102"/>
      <c r="Q958" s="102"/>
      <c r="R958" s="32"/>
      <c r="S958" s="32"/>
    </row>
    <row r="959" spans="1:19" ht="16.5" thickBot="1" x14ac:dyDescent="0.25">
      <c r="A959" s="119" t="s">
        <v>315</v>
      </c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  <c r="L959" s="120"/>
      <c r="M959" s="121"/>
      <c r="N959" s="32"/>
      <c r="O959" s="32"/>
      <c r="P959" s="32"/>
      <c r="Q959" s="32"/>
      <c r="R959" s="32"/>
      <c r="S959" s="32"/>
    </row>
    <row r="960" spans="1:19" ht="16.5" thickBot="1" x14ac:dyDescent="0.25">
      <c r="A960" s="77" t="s">
        <v>316</v>
      </c>
      <c r="B960" s="59">
        <v>3</v>
      </c>
      <c r="C960" s="122" t="s">
        <v>593</v>
      </c>
      <c r="D960" s="123"/>
      <c r="E960" s="123"/>
      <c r="F960" s="123"/>
      <c r="G960" s="123"/>
      <c r="H960" s="123"/>
      <c r="I960" s="123"/>
      <c r="J960" s="123"/>
      <c r="K960" s="123"/>
      <c r="L960" s="123"/>
      <c r="M960" s="124"/>
      <c r="N960" s="627"/>
      <c r="O960" s="32"/>
      <c r="P960" s="32"/>
      <c r="Q960" s="32"/>
      <c r="R960" s="32"/>
      <c r="S960" s="32"/>
    </row>
    <row r="961" spans="1:19" ht="16.5" thickBot="1" x14ac:dyDescent="0.25">
      <c r="A961" s="61" t="s">
        <v>289</v>
      </c>
      <c r="B961" s="62"/>
      <c r="C961" s="426" t="s">
        <v>594</v>
      </c>
      <c r="D961" s="427"/>
      <c r="E961" s="427"/>
      <c r="F961" s="427"/>
      <c r="G961" s="427"/>
      <c r="H961" s="427"/>
      <c r="I961" s="427"/>
      <c r="J961" s="427"/>
      <c r="K961" s="427"/>
      <c r="L961" s="427"/>
      <c r="M961" s="428"/>
      <c r="N961" s="627"/>
      <c r="O961" s="32"/>
      <c r="P961" s="32"/>
      <c r="Q961" s="32"/>
      <c r="R961" s="32"/>
      <c r="S961" s="32"/>
    </row>
    <row r="962" spans="1:19" ht="16.5" thickBot="1" x14ac:dyDescent="0.25">
      <c r="A962" s="61" t="s">
        <v>291</v>
      </c>
      <c r="B962" s="62"/>
      <c r="C962" s="629">
        <v>9</v>
      </c>
      <c r="D962" s="630"/>
      <c r="E962" s="630"/>
      <c r="F962" s="630"/>
      <c r="G962" s="630"/>
      <c r="H962" s="630"/>
      <c r="I962" s="630"/>
      <c r="J962" s="630"/>
      <c r="K962" s="630"/>
      <c r="L962" s="630"/>
      <c r="M962" s="631"/>
      <c r="N962" s="627"/>
      <c r="O962" s="32"/>
      <c r="P962" s="32"/>
      <c r="Q962" s="32"/>
      <c r="R962" s="32"/>
      <c r="S962" s="32"/>
    </row>
    <row r="963" spans="1:19" ht="15.75" x14ac:dyDescent="0.2">
      <c r="A963" s="72" t="s">
        <v>292</v>
      </c>
      <c r="B963" s="162"/>
      <c r="C963" s="86" t="s">
        <v>595</v>
      </c>
      <c r="D963" s="75"/>
      <c r="E963" s="75"/>
      <c r="F963" s="75"/>
      <c r="G963" s="75"/>
      <c r="H963" s="75"/>
      <c r="I963" s="75"/>
      <c r="J963" s="75"/>
      <c r="K963" s="75"/>
      <c r="L963" s="75"/>
      <c r="M963" s="76"/>
      <c r="N963" s="627"/>
      <c r="O963" s="32"/>
      <c r="P963" s="32"/>
      <c r="Q963" s="32"/>
      <c r="R963" s="32"/>
      <c r="S963" s="32"/>
    </row>
    <row r="964" spans="1:19" ht="15.75" x14ac:dyDescent="0.2">
      <c r="A964" s="72"/>
      <c r="B964" s="162"/>
      <c r="C964" s="86" t="s">
        <v>596</v>
      </c>
      <c r="D964" s="632"/>
      <c r="E964" s="632"/>
      <c r="F964" s="632"/>
      <c r="G964" s="632"/>
      <c r="H964" s="632"/>
      <c r="I964" s="632"/>
      <c r="J964" s="632"/>
      <c r="K964" s="632"/>
      <c r="L964" s="632"/>
      <c r="M964" s="76"/>
      <c r="N964" s="627"/>
      <c r="O964" s="32"/>
      <c r="P964" s="32"/>
      <c r="Q964" s="32"/>
      <c r="R964" s="32"/>
      <c r="S964" s="32"/>
    </row>
    <row r="965" spans="1:19" ht="16.5" thickBot="1" x14ac:dyDescent="0.25">
      <c r="A965" s="87"/>
      <c r="B965" s="165"/>
      <c r="C965" s="89"/>
      <c r="D965" s="90"/>
      <c r="E965" s="90"/>
      <c r="F965" s="90"/>
      <c r="G965" s="90"/>
      <c r="H965" s="90"/>
      <c r="I965" s="90"/>
      <c r="J965" s="90"/>
      <c r="K965" s="90"/>
      <c r="L965" s="90"/>
      <c r="M965" s="91"/>
      <c r="N965" s="627"/>
      <c r="O965" s="32"/>
      <c r="P965" s="32"/>
      <c r="Q965" s="32"/>
      <c r="R965" s="32"/>
      <c r="S965" s="32"/>
    </row>
    <row r="966" spans="1:19" ht="16.5" thickBot="1" x14ac:dyDescent="0.25">
      <c r="A966" s="77" t="s">
        <v>314</v>
      </c>
      <c r="B966" s="78" t="s">
        <v>298</v>
      </c>
      <c r="C966" s="78" t="s">
        <v>299</v>
      </c>
      <c r="D966" s="78" t="s">
        <v>300</v>
      </c>
      <c r="E966" s="78" t="s">
        <v>301</v>
      </c>
      <c r="F966" s="78" t="s">
        <v>300</v>
      </c>
      <c r="G966" s="78" t="s">
        <v>302</v>
      </c>
      <c r="H966" s="78" t="s">
        <v>302</v>
      </c>
      <c r="I966" s="78" t="s">
        <v>301</v>
      </c>
      <c r="J966" s="78" t="s">
        <v>303</v>
      </c>
      <c r="K966" s="78" t="s">
        <v>304</v>
      </c>
      <c r="L966" s="78" t="s">
        <v>305</v>
      </c>
      <c r="M966" s="78" t="s">
        <v>306</v>
      </c>
      <c r="N966" s="627"/>
      <c r="O966" s="32"/>
      <c r="P966" s="32"/>
      <c r="Q966" s="32"/>
      <c r="R966" s="32"/>
      <c r="S966" s="32"/>
    </row>
    <row r="967" spans="1:19" ht="16.5" thickBot="1" x14ac:dyDescent="0.25">
      <c r="A967" s="79">
        <f>SUM(B967:M967)</f>
        <v>9</v>
      </c>
      <c r="B967" s="79">
        <v>0</v>
      </c>
      <c r="C967" s="79">
        <v>1</v>
      </c>
      <c r="D967" s="79">
        <v>1</v>
      </c>
      <c r="E967" s="79">
        <v>1</v>
      </c>
      <c r="F967" s="79">
        <v>1</v>
      </c>
      <c r="G967" s="79">
        <v>1</v>
      </c>
      <c r="H967" s="79">
        <v>1</v>
      </c>
      <c r="I967" s="79">
        <v>1</v>
      </c>
      <c r="J967" s="79">
        <v>1</v>
      </c>
      <c r="K967" s="79">
        <v>1</v>
      </c>
      <c r="L967" s="79">
        <v>0</v>
      </c>
      <c r="M967" s="79">
        <v>0</v>
      </c>
      <c r="N967" s="32"/>
      <c r="O967" s="32"/>
      <c r="P967" s="32"/>
      <c r="Q967" s="32"/>
      <c r="R967" s="32"/>
      <c r="S967" s="32"/>
    </row>
    <row r="968" spans="1:19" ht="16.5" thickBot="1" x14ac:dyDescent="0.25">
      <c r="A968" s="164"/>
      <c r="B968" s="164"/>
      <c r="C968" s="164"/>
      <c r="D968" s="164"/>
      <c r="E968" s="164"/>
      <c r="F968" s="164"/>
      <c r="G968" s="164"/>
      <c r="H968" s="164"/>
      <c r="I968" s="164"/>
      <c r="J968" s="164"/>
      <c r="K968" s="164"/>
      <c r="L968" s="164"/>
      <c r="M968" s="164"/>
      <c r="N968" s="32"/>
      <c r="O968" s="32"/>
      <c r="P968" s="32"/>
      <c r="Q968" s="32"/>
      <c r="R968" s="32"/>
      <c r="S968" s="32"/>
    </row>
    <row r="969" spans="1:19" ht="16.5" thickBot="1" x14ac:dyDescent="0.25">
      <c r="A969" s="119" t="s">
        <v>325</v>
      </c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  <c r="L969" s="120"/>
      <c r="M969" s="121"/>
      <c r="N969" s="627"/>
      <c r="O969" s="32"/>
      <c r="P969" s="32"/>
      <c r="Q969" s="102"/>
      <c r="R969" s="102"/>
      <c r="S969" s="102"/>
    </row>
    <row r="970" spans="1:19" ht="16.5" thickBot="1" x14ac:dyDescent="0.25">
      <c r="A970" s="77" t="s">
        <v>326</v>
      </c>
      <c r="B970" s="103" t="s">
        <v>9</v>
      </c>
      <c r="C970" s="426" t="str">
        <f>IF((B970=""),"",VLOOKUP(B970,WWWWW,2,0))</f>
        <v>SECTOR PUBLICO MUNICIPAL</v>
      </c>
      <c r="D970" s="427"/>
      <c r="E970" s="427"/>
      <c r="F970" s="427"/>
      <c r="G970" s="427"/>
      <c r="H970" s="427"/>
      <c r="I970" s="427"/>
      <c r="J970" s="427"/>
      <c r="K970" s="427"/>
      <c r="L970" s="427"/>
      <c r="M970" s="428"/>
      <c r="N970" s="627"/>
      <c r="O970" s="32"/>
      <c r="P970" s="32"/>
      <c r="Q970" s="102"/>
      <c r="R970" s="102"/>
      <c r="S970" s="102"/>
    </row>
    <row r="971" spans="1:19" ht="16.5" thickBot="1" x14ac:dyDescent="0.25">
      <c r="A971" s="77" t="s">
        <v>327</v>
      </c>
      <c r="B971" s="103" t="s">
        <v>15</v>
      </c>
      <c r="C971" s="426" t="str">
        <f>IF((B971=""),"",VLOOKUP(B971,WWWWW,2,0))</f>
        <v>SECTOR PUBLICO NO FINANCIERO</v>
      </c>
      <c r="D971" s="427"/>
      <c r="E971" s="427"/>
      <c r="F971" s="427"/>
      <c r="G971" s="427"/>
      <c r="H971" s="427"/>
      <c r="I971" s="427"/>
      <c r="J971" s="427"/>
      <c r="K971" s="427"/>
      <c r="L971" s="427"/>
      <c r="M971" s="428"/>
      <c r="N971" s="627"/>
      <c r="O971" s="32"/>
      <c r="P971" s="32"/>
      <c r="Q971" s="102"/>
      <c r="R971" s="102"/>
      <c r="S971" s="102"/>
    </row>
    <row r="972" spans="1:19" ht="16.5" thickBot="1" x14ac:dyDescent="0.25">
      <c r="A972" s="77" t="s">
        <v>328</v>
      </c>
      <c r="B972" s="103" t="s">
        <v>21</v>
      </c>
      <c r="C972" s="426" t="str">
        <f>IF((B972=""),"",VLOOKUP(B972,WWWWW,2,0))</f>
        <v>GOBIERNO GENERAL MUNICIPAL</v>
      </c>
      <c r="D972" s="427"/>
      <c r="E972" s="427"/>
      <c r="F972" s="427"/>
      <c r="G972" s="427"/>
      <c r="H972" s="427"/>
      <c r="I972" s="427"/>
      <c r="J972" s="427"/>
      <c r="K972" s="427"/>
      <c r="L972" s="427"/>
      <c r="M972" s="428"/>
      <c r="N972" s="627"/>
      <c r="O972" s="32"/>
      <c r="P972" s="32"/>
      <c r="Q972" s="102"/>
      <c r="R972" s="102"/>
      <c r="S972" s="102"/>
    </row>
    <row r="973" spans="1:19" ht="16.5" thickBot="1" x14ac:dyDescent="0.25">
      <c r="A973" s="77" t="s">
        <v>329</v>
      </c>
      <c r="B973" s="103" t="s">
        <v>37</v>
      </c>
      <c r="C973" s="426" t="str">
        <f>IF((B973=""),"",VLOOKUP(B973,WWWWW,2,0))</f>
        <v>Entidades Paraestatales y Fideicomisos No Empresariales y No Financieros</v>
      </c>
      <c r="D973" s="427"/>
      <c r="E973" s="427"/>
      <c r="F973" s="427"/>
      <c r="G973" s="427"/>
      <c r="H973" s="427"/>
      <c r="I973" s="427"/>
      <c r="J973" s="427"/>
      <c r="K973" s="427"/>
      <c r="L973" s="427"/>
      <c r="M973" s="428"/>
      <c r="N973" s="627"/>
      <c r="O973" s="32"/>
      <c r="P973" s="32"/>
      <c r="Q973" s="102"/>
      <c r="R973" s="102"/>
      <c r="S973" s="102"/>
    </row>
    <row r="974" spans="1:19" ht="16.5" thickBot="1" x14ac:dyDescent="0.25">
      <c r="A974" s="77" t="s">
        <v>330</v>
      </c>
      <c r="B974" s="103" t="s">
        <v>37</v>
      </c>
      <c r="C974" s="426" t="str">
        <f>IF((B974=""),"",VLOOKUP(B974,WWWWW,2,0))</f>
        <v>Entidades Paraestatales y Fideicomisos No Empresariales y No Financieros</v>
      </c>
      <c r="D974" s="427"/>
      <c r="E974" s="427"/>
      <c r="F974" s="427"/>
      <c r="G974" s="427"/>
      <c r="H974" s="427"/>
      <c r="I974" s="427"/>
      <c r="J974" s="427"/>
      <c r="K974" s="427"/>
      <c r="L974" s="427"/>
      <c r="M974" s="428"/>
      <c r="N974" s="627"/>
      <c r="O974" s="32"/>
      <c r="P974" s="32"/>
      <c r="Q974" s="102"/>
      <c r="R974" s="102"/>
      <c r="S974" s="102"/>
    </row>
    <row r="975" spans="1:19" ht="16.5" thickBot="1" x14ac:dyDescent="0.25">
      <c r="A975" s="77" t="s">
        <v>331</v>
      </c>
      <c r="B975" s="634">
        <v>8108</v>
      </c>
      <c r="C975" s="426" t="s">
        <v>597</v>
      </c>
      <c r="D975" s="427"/>
      <c r="E975" s="427"/>
      <c r="F975" s="427"/>
      <c r="G975" s="427"/>
      <c r="H975" s="427"/>
      <c r="I975" s="427"/>
      <c r="J975" s="427"/>
      <c r="K975" s="427"/>
      <c r="L975" s="427"/>
      <c r="M975" s="428"/>
      <c r="N975" s="31"/>
      <c r="O975" s="31"/>
      <c r="P975" s="31"/>
      <c r="Q975" s="167"/>
      <c r="R975" s="167"/>
      <c r="S975" s="167"/>
    </row>
    <row r="976" spans="1:19" ht="16.5" thickBot="1" x14ac:dyDescent="0.25">
      <c r="A976" s="112" t="s">
        <v>334</v>
      </c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31"/>
      <c r="O976" s="31"/>
      <c r="P976" s="31"/>
      <c r="Q976" s="31"/>
      <c r="R976" s="31"/>
      <c r="S976" s="31"/>
    </row>
    <row r="977" spans="1:19" ht="16.5" thickBot="1" x14ac:dyDescent="0.25">
      <c r="A977" s="119" t="s">
        <v>335</v>
      </c>
      <c r="B977" s="120"/>
      <c r="C977" s="120"/>
      <c r="D977" s="120"/>
      <c r="E977" s="120"/>
      <c r="F977" s="120"/>
      <c r="G977" s="120"/>
      <c r="H977" s="120"/>
      <c r="I977" s="120"/>
      <c r="J977" s="120"/>
      <c r="K977" s="120"/>
      <c r="L977" s="120"/>
      <c r="M977" s="121"/>
      <c r="N977" s="32"/>
      <c r="O977" s="32"/>
      <c r="P977" s="32"/>
      <c r="Q977" s="32"/>
      <c r="R977" s="32"/>
      <c r="S977" s="32"/>
    </row>
    <row r="978" spans="1:19" ht="16.5" thickBot="1" x14ac:dyDescent="0.25">
      <c r="A978" s="77" t="s">
        <v>336</v>
      </c>
      <c r="B978" s="635">
        <v>1400320</v>
      </c>
      <c r="C978" s="413" t="s">
        <v>337</v>
      </c>
      <c r="D978" s="414"/>
      <c r="E978" s="414"/>
      <c r="F978" s="414"/>
      <c r="G978" s="414"/>
      <c r="H978" s="414"/>
      <c r="I978" s="414"/>
      <c r="J978" s="414"/>
      <c r="K978" s="414"/>
      <c r="L978" s="414"/>
      <c r="M978" s="415"/>
      <c r="N978" s="32"/>
      <c r="O978" s="32"/>
      <c r="P978" s="32"/>
      <c r="Q978" s="32"/>
      <c r="R978" s="32"/>
      <c r="S978" s="32"/>
    </row>
    <row r="979" spans="1:19" ht="16.5" thickBot="1" x14ac:dyDescent="0.25">
      <c r="A979" s="77"/>
      <c r="B979" s="601"/>
      <c r="C979" s="158"/>
      <c r="D979" s="159"/>
      <c r="E979" s="159"/>
      <c r="F979" s="159"/>
      <c r="G979" s="159"/>
      <c r="H979" s="159"/>
      <c r="I979" s="159"/>
      <c r="J979" s="159"/>
      <c r="K979" s="159"/>
      <c r="L979" s="159"/>
      <c r="M979" s="160"/>
      <c r="N979" s="32"/>
      <c r="O979" s="32"/>
      <c r="P979" s="32"/>
      <c r="Q979" s="32"/>
      <c r="R979" s="32"/>
      <c r="S979" s="32"/>
    </row>
    <row r="980" spans="1:19" ht="16.5" thickBot="1" x14ac:dyDescent="0.25">
      <c r="A980" s="112" t="s">
        <v>338</v>
      </c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32"/>
      <c r="O980" s="32"/>
      <c r="P980" s="32"/>
      <c r="Q980" s="32"/>
      <c r="R980" s="32"/>
      <c r="S980" s="32"/>
    </row>
    <row r="981" spans="1:19" ht="16.5" thickBot="1" x14ac:dyDescent="0.25">
      <c r="A981" s="119" t="s">
        <v>339</v>
      </c>
      <c r="B981" s="120"/>
      <c r="C981" s="120"/>
      <c r="D981" s="120"/>
      <c r="E981" s="120"/>
      <c r="F981" s="120"/>
      <c r="G981" s="120"/>
      <c r="H981" s="120"/>
      <c r="I981" s="120"/>
      <c r="J981" s="120"/>
      <c r="K981" s="120"/>
      <c r="L981" s="120"/>
      <c r="M981" s="121"/>
      <c r="N981" s="32"/>
      <c r="O981" s="32"/>
      <c r="P981" s="32"/>
      <c r="Q981" s="32"/>
      <c r="R981" s="32"/>
      <c r="S981" s="32"/>
    </row>
    <row r="982" spans="1:19" ht="16.5" thickBot="1" x14ac:dyDescent="0.25">
      <c r="A982" s="77" t="s">
        <v>340</v>
      </c>
      <c r="B982" s="122" t="s">
        <v>516</v>
      </c>
      <c r="C982" s="123"/>
      <c r="D982" s="123"/>
      <c r="E982" s="123"/>
      <c r="F982" s="123"/>
      <c r="G982" s="123"/>
      <c r="H982" s="123"/>
      <c r="I982" s="123"/>
      <c r="J982" s="123"/>
      <c r="K982" s="123"/>
      <c r="L982" s="123"/>
      <c r="M982" s="124"/>
      <c r="N982" s="32"/>
      <c r="O982" s="32"/>
      <c r="P982" s="32"/>
      <c r="Q982" s="32"/>
      <c r="R982" s="32"/>
      <c r="S982" s="32"/>
    </row>
    <row r="983" spans="1:19" ht="16.5" thickBot="1" x14ac:dyDescent="0.25">
      <c r="A983" s="77" t="s">
        <v>342</v>
      </c>
      <c r="B983" s="122" t="s">
        <v>517</v>
      </c>
      <c r="C983" s="123"/>
      <c r="D983" s="123"/>
      <c r="E983" s="123"/>
      <c r="F983" s="123"/>
      <c r="G983" s="123"/>
      <c r="H983" s="123"/>
      <c r="I983" s="123"/>
      <c r="J983" s="123"/>
      <c r="K983" s="123"/>
      <c r="L983" s="123"/>
      <c r="M983" s="124"/>
      <c r="N983" s="32"/>
      <c r="O983" s="32"/>
      <c r="P983" s="32"/>
      <c r="Q983" s="32"/>
      <c r="R983" s="32"/>
      <c r="S983" s="32"/>
    </row>
    <row r="984" spans="1:19" ht="16.5" thickBot="1" x14ac:dyDescent="0.25">
      <c r="A984" s="435"/>
      <c r="B984" s="435"/>
      <c r="C984" s="435"/>
      <c r="D984" s="435"/>
      <c r="E984" s="435"/>
      <c r="F984" s="435"/>
      <c r="G984" s="435"/>
      <c r="H984" s="435"/>
      <c r="I984" s="435"/>
      <c r="J984" s="435"/>
      <c r="K984" s="435"/>
      <c r="L984" s="435"/>
      <c r="M984" s="435"/>
      <c r="N984" s="32"/>
      <c r="O984" s="32"/>
      <c r="P984" s="32"/>
      <c r="Q984" s="32"/>
      <c r="R984" s="32"/>
      <c r="S984" s="32"/>
    </row>
    <row r="985" spans="1:19" ht="16.5" thickBot="1" x14ac:dyDescent="0.25">
      <c r="A985" s="636" t="s">
        <v>344</v>
      </c>
      <c r="B985" s="636"/>
      <c r="C985" s="636"/>
      <c r="D985" s="636"/>
      <c r="E985" s="636"/>
      <c r="F985" s="637"/>
      <c r="G985" s="636"/>
      <c r="H985" s="636"/>
      <c r="I985" s="636"/>
      <c r="J985" s="636"/>
      <c r="K985" s="636"/>
      <c r="L985" s="636"/>
      <c r="M985" s="636"/>
      <c r="N985" s="636"/>
      <c r="O985" s="636"/>
      <c r="P985" s="636"/>
      <c r="Q985" s="636"/>
      <c r="R985" s="636"/>
      <c r="S985" s="636"/>
    </row>
    <row r="986" spans="1:19" ht="16.5" thickBot="1" x14ac:dyDescent="0.25">
      <c r="A986" s="638" t="s">
        <v>274</v>
      </c>
      <c r="B986" s="638" t="s">
        <v>345</v>
      </c>
      <c r="C986" s="638" t="s">
        <v>346</v>
      </c>
      <c r="D986" s="638" t="s">
        <v>331</v>
      </c>
      <c r="E986" s="639" t="s">
        <v>336</v>
      </c>
      <c r="F986" s="640" t="s">
        <v>347</v>
      </c>
      <c r="G986" s="641" t="s">
        <v>348</v>
      </c>
      <c r="H986" s="188" t="s">
        <v>349</v>
      </c>
      <c r="I986" s="188" t="s">
        <v>350</v>
      </c>
      <c r="J986" s="188" t="s">
        <v>351</v>
      </c>
      <c r="K986" s="188" t="s">
        <v>352</v>
      </c>
      <c r="L986" s="188" t="s">
        <v>353</v>
      </c>
      <c r="M986" s="188" t="s">
        <v>354</v>
      </c>
      <c r="N986" s="188" t="s">
        <v>355</v>
      </c>
      <c r="O986" s="188" t="s">
        <v>356</v>
      </c>
      <c r="P986" s="188" t="s">
        <v>357</v>
      </c>
      <c r="Q986" s="188" t="s">
        <v>358</v>
      </c>
      <c r="R986" s="188" t="s">
        <v>359</v>
      </c>
      <c r="S986" s="642" t="s">
        <v>360</v>
      </c>
    </row>
    <row r="987" spans="1:19" ht="15.75" x14ac:dyDescent="0.2">
      <c r="A987" s="643" t="s">
        <v>124</v>
      </c>
      <c r="B987" s="644" t="s">
        <v>598</v>
      </c>
      <c r="C987" s="644">
        <v>31120</v>
      </c>
      <c r="D987" s="645">
        <v>8108</v>
      </c>
      <c r="E987" s="646">
        <v>1400320</v>
      </c>
      <c r="F987" s="391">
        <v>1131</v>
      </c>
      <c r="G987" s="647">
        <v>98316.1</v>
      </c>
      <c r="H987" s="647">
        <v>98316.1</v>
      </c>
      <c r="I987" s="647">
        <v>98316.1</v>
      </c>
      <c r="J987" s="647">
        <v>98316.1</v>
      </c>
      <c r="K987" s="647">
        <v>98316.1</v>
      </c>
      <c r="L987" s="647">
        <v>98316.1</v>
      </c>
      <c r="M987" s="647">
        <v>98316.1</v>
      </c>
      <c r="N987" s="647">
        <v>98316.1</v>
      </c>
      <c r="O987" s="647">
        <v>98316.1</v>
      </c>
      <c r="P987" s="647">
        <v>98316.1</v>
      </c>
      <c r="Q987" s="647">
        <v>98316.1</v>
      </c>
      <c r="R987" s="647">
        <v>98316.1</v>
      </c>
      <c r="S987" s="648">
        <f>SUM(G987:R987)</f>
        <v>1179793.2</v>
      </c>
    </row>
    <row r="988" spans="1:19" ht="15.75" x14ac:dyDescent="0.2">
      <c r="A988" s="643" t="s">
        <v>124</v>
      </c>
      <c r="B988" s="644" t="s">
        <v>598</v>
      </c>
      <c r="C988" s="644">
        <v>31120</v>
      </c>
      <c r="D988" s="649">
        <v>8108</v>
      </c>
      <c r="E988" s="650">
        <v>1400320</v>
      </c>
      <c r="F988" s="391">
        <v>1321</v>
      </c>
      <c r="G988" s="651">
        <v>0</v>
      </c>
      <c r="H988" s="651">
        <v>0</v>
      </c>
      <c r="I988" s="651">
        <v>0</v>
      </c>
      <c r="J988" s="651">
        <v>0</v>
      </c>
      <c r="K988" s="651">
        <v>0</v>
      </c>
      <c r="L988" s="138">
        <v>46736.5</v>
      </c>
      <c r="M988" s="138">
        <v>0</v>
      </c>
      <c r="N988" s="138">
        <v>0</v>
      </c>
      <c r="O988" s="138">
        <v>0</v>
      </c>
      <c r="P988" s="138">
        <v>0</v>
      </c>
      <c r="Q988" s="138">
        <v>46736.5</v>
      </c>
      <c r="R988" s="138">
        <v>0</v>
      </c>
      <c r="S988" s="648">
        <f t="shared" ref="S988:S1013" si="14">SUM(G988:R988)</f>
        <v>93473</v>
      </c>
    </row>
    <row r="989" spans="1:19" ht="15.75" x14ac:dyDescent="0.2">
      <c r="A989" s="643" t="s">
        <v>124</v>
      </c>
      <c r="B989" s="644" t="s">
        <v>598</v>
      </c>
      <c r="C989" s="644">
        <v>31120</v>
      </c>
      <c r="D989" s="649">
        <v>8108</v>
      </c>
      <c r="E989" s="650">
        <v>1400320</v>
      </c>
      <c r="F989" s="391">
        <v>1323</v>
      </c>
      <c r="G989" s="651">
        <v>0</v>
      </c>
      <c r="H989" s="651">
        <v>0</v>
      </c>
      <c r="I989" s="651">
        <v>0</v>
      </c>
      <c r="J989" s="651">
        <v>0</v>
      </c>
      <c r="K989" s="651">
        <v>0</v>
      </c>
      <c r="L989" s="138">
        <v>0</v>
      </c>
      <c r="M989" s="138">
        <v>0</v>
      </c>
      <c r="N989" s="138">
        <v>0</v>
      </c>
      <c r="O989" s="138">
        <v>0</v>
      </c>
      <c r="P989" s="138">
        <v>0</v>
      </c>
      <c r="Q989" s="138">
        <v>0</v>
      </c>
      <c r="R989" s="138">
        <v>183225.46</v>
      </c>
      <c r="S989" s="648">
        <f t="shared" si="14"/>
        <v>183225.46</v>
      </c>
    </row>
    <row r="990" spans="1:19" ht="15.75" x14ac:dyDescent="0.2">
      <c r="A990" s="643" t="s">
        <v>124</v>
      </c>
      <c r="B990" s="644" t="s">
        <v>598</v>
      </c>
      <c r="C990" s="644">
        <v>31120</v>
      </c>
      <c r="D990" s="649">
        <v>8108</v>
      </c>
      <c r="E990" s="650">
        <v>1400320</v>
      </c>
      <c r="F990" s="391">
        <v>1331</v>
      </c>
      <c r="G990" s="138">
        <v>3450</v>
      </c>
      <c r="H990" s="138">
        <v>3450</v>
      </c>
      <c r="I990" s="138">
        <v>3450</v>
      </c>
      <c r="J990" s="138">
        <v>3450</v>
      </c>
      <c r="K990" s="138">
        <v>3450</v>
      </c>
      <c r="L990" s="138">
        <v>3450</v>
      </c>
      <c r="M990" s="138">
        <v>3450</v>
      </c>
      <c r="N990" s="138">
        <v>3450</v>
      </c>
      <c r="O990" s="138">
        <v>3450</v>
      </c>
      <c r="P990" s="138">
        <v>3450</v>
      </c>
      <c r="Q990" s="138">
        <v>3450</v>
      </c>
      <c r="R990" s="138">
        <v>3450</v>
      </c>
      <c r="S990" s="648">
        <f t="shared" si="14"/>
        <v>41400</v>
      </c>
    </row>
    <row r="991" spans="1:19" ht="15.75" x14ac:dyDescent="0.2">
      <c r="A991" s="643" t="s">
        <v>124</v>
      </c>
      <c r="B991" s="644" t="s">
        <v>598</v>
      </c>
      <c r="C991" s="644">
        <v>31120</v>
      </c>
      <c r="D991" s="649">
        <v>8108</v>
      </c>
      <c r="E991" s="650">
        <v>1400320</v>
      </c>
      <c r="F991" s="391">
        <v>1413</v>
      </c>
      <c r="G991" s="651">
        <v>13945.8</v>
      </c>
      <c r="H991" s="651">
        <v>13945.8</v>
      </c>
      <c r="I991" s="651">
        <v>13945.8</v>
      </c>
      <c r="J991" s="651">
        <v>13945.8</v>
      </c>
      <c r="K991" s="651">
        <v>13945.8</v>
      </c>
      <c r="L991" s="651">
        <v>13945.8</v>
      </c>
      <c r="M991" s="651">
        <v>13945.8</v>
      </c>
      <c r="N991" s="651">
        <v>13945.8</v>
      </c>
      <c r="O991" s="651">
        <v>13945.8</v>
      </c>
      <c r="P991" s="651">
        <v>13945.8</v>
      </c>
      <c r="Q991" s="651">
        <v>13945.8</v>
      </c>
      <c r="R991" s="651">
        <v>13945.76</v>
      </c>
      <c r="S991" s="648">
        <f t="shared" si="14"/>
        <v>167349.56</v>
      </c>
    </row>
    <row r="992" spans="1:19" ht="15.75" x14ac:dyDescent="0.2">
      <c r="A992" s="643" t="s">
        <v>124</v>
      </c>
      <c r="B992" s="644" t="s">
        <v>598</v>
      </c>
      <c r="C992" s="644">
        <v>31120</v>
      </c>
      <c r="D992" s="649">
        <v>8108</v>
      </c>
      <c r="E992" s="650">
        <v>1400320</v>
      </c>
      <c r="F992" s="391">
        <v>1421</v>
      </c>
      <c r="G992" s="651">
        <v>5447.79</v>
      </c>
      <c r="H992" s="651">
        <v>5447.79</v>
      </c>
      <c r="I992" s="651">
        <v>5447.79</v>
      </c>
      <c r="J992" s="651">
        <v>5447.79</v>
      </c>
      <c r="K992" s="651">
        <v>5447.79</v>
      </c>
      <c r="L992" s="651">
        <v>5447.79</v>
      </c>
      <c r="M992" s="651">
        <v>5447.79</v>
      </c>
      <c r="N992" s="651">
        <v>5447.79</v>
      </c>
      <c r="O992" s="651">
        <v>5447.79</v>
      </c>
      <c r="P992" s="651">
        <v>5447.79</v>
      </c>
      <c r="Q992" s="651">
        <v>5447.79</v>
      </c>
      <c r="R992" s="651">
        <v>5447.79</v>
      </c>
      <c r="S992" s="648">
        <f t="shared" si="14"/>
        <v>65373.48</v>
      </c>
    </row>
    <row r="993" spans="1:19" ht="15.75" x14ac:dyDescent="0.2">
      <c r="A993" s="643" t="s">
        <v>124</v>
      </c>
      <c r="B993" s="644" t="s">
        <v>598</v>
      </c>
      <c r="C993" s="644">
        <v>31120</v>
      </c>
      <c r="D993" s="649">
        <v>8108</v>
      </c>
      <c r="E993" s="650">
        <v>1400320</v>
      </c>
      <c r="F993" s="391">
        <v>1431</v>
      </c>
      <c r="G993" s="651">
        <v>6836.96</v>
      </c>
      <c r="H993" s="651">
        <v>6836.96</v>
      </c>
      <c r="I993" s="651">
        <v>6836.96</v>
      </c>
      <c r="J993" s="651">
        <v>6836.96</v>
      </c>
      <c r="K993" s="651">
        <v>6836.96</v>
      </c>
      <c r="L993" s="651">
        <v>6836.96</v>
      </c>
      <c r="M993" s="651">
        <v>6836.96</v>
      </c>
      <c r="N993" s="651">
        <v>6836.96</v>
      </c>
      <c r="O993" s="651">
        <v>6836.96</v>
      </c>
      <c r="P993" s="651">
        <v>6836.96</v>
      </c>
      <c r="Q993" s="651">
        <v>6836.96</v>
      </c>
      <c r="R993" s="651">
        <v>6836.98</v>
      </c>
      <c r="S993" s="648">
        <f t="shared" si="14"/>
        <v>82043.540000000008</v>
      </c>
    </row>
    <row r="994" spans="1:19" ht="15.75" x14ac:dyDescent="0.2">
      <c r="A994" s="643" t="s">
        <v>124</v>
      </c>
      <c r="B994" s="644" t="s">
        <v>598</v>
      </c>
      <c r="C994" s="644">
        <v>31120</v>
      </c>
      <c r="D994" s="649">
        <v>8108</v>
      </c>
      <c r="E994" s="650">
        <v>1400320</v>
      </c>
      <c r="F994" s="391">
        <v>1541</v>
      </c>
      <c r="G994" s="651">
        <v>6583.33</v>
      </c>
      <c r="H994" s="651">
        <v>6583.33</v>
      </c>
      <c r="I994" s="651">
        <v>6583.33</v>
      </c>
      <c r="J994" s="651">
        <v>6583.33</v>
      </c>
      <c r="K994" s="651">
        <v>6583.33</v>
      </c>
      <c r="L994" s="651">
        <v>6583.33</v>
      </c>
      <c r="M994" s="651">
        <v>6583.33</v>
      </c>
      <c r="N994" s="651">
        <v>6583.33</v>
      </c>
      <c r="O994" s="651">
        <v>6583.33</v>
      </c>
      <c r="P994" s="651">
        <v>6583.33</v>
      </c>
      <c r="Q994" s="651">
        <v>6583.33</v>
      </c>
      <c r="R994" s="651">
        <v>6583.37</v>
      </c>
      <c r="S994" s="648">
        <f t="shared" si="14"/>
        <v>79000</v>
      </c>
    </row>
    <row r="995" spans="1:19" ht="15.75" x14ac:dyDescent="0.2">
      <c r="A995" s="643" t="s">
        <v>124</v>
      </c>
      <c r="B995" s="644" t="s">
        <v>598</v>
      </c>
      <c r="C995" s="644">
        <v>31120</v>
      </c>
      <c r="D995" s="649">
        <v>8108</v>
      </c>
      <c r="E995" s="650">
        <v>1400320</v>
      </c>
      <c r="F995" s="391">
        <v>2161</v>
      </c>
      <c r="G995" s="651">
        <v>1079.19</v>
      </c>
      <c r="H995" s="651">
        <v>0</v>
      </c>
      <c r="I995" s="651">
        <v>1079.19</v>
      </c>
      <c r="J995" s="651"/>
      <c r="K995" s="651">
        <v>1079.19</v>
      </c>
      <c r="L995" s="651">
        <v>0</v>
      </c>
      <c r="M995" s="651">
        <v>1079.19</v>
      </c>
      <c r="N995" s="651">
        <v>0</v>
      </c>
      <c r="O995" s="651">
        <v>1079.19</v>
      </c>
      <c r="P995" s="651">
        <v>0</v>
      </c>
      <c r="Q995" s="651">
        <v>1079.19</v>
      </c>
      <c r="R995" s="651">
        <v>0</v>
      </c>
      <c r="S995" s="648">
        <f t="shared" si="14"/>
        <v>6475.1400000000012</v>
      </c>
    </row>
    <row r="996" spans="1:19" ht="15.75" x14ac:dyDescent="0.2">
      <c r="A996" s="643" t="s">
        <v>124</v>
      </c>
      <c r="B996" s="644" t="s">
        <v>598</v>
      </c>
      <c r="C996" s="644">
        <v>31120</v>
      </c>
      <c r="D996" s="649">
        <v>8108</v>
      </c>
      <c r="E996" s="650">
        <v>1400320</v>
      </c>
      <c r="F996" s="391">
        <v>2421</v>
      </c>
      <c r="G996" s="651">
        <v>0</v>
      </c>
      <c r="H996" s="651">
        <v>0</v>
      </c>
      <c r="I996" s="651">
        <v>0</v>
      </c>
      <c r="J996" s="651">
        <v>10000</v>
      </c>
      <c r="K996" s="651">
        <v>0</v>
      </c>
      <c r="L996" s="651">
        <v>0</v>
      </c>
      <c r="M996" s="651">
        <v>10000</v>
      </c>
      <c r="N996" s="651">
        <v>0</v>
      </c>
      <c r="O996" s="651">
        <v>0</v>
      </c>
      <c r="P996" s="651">
        <v>0</v>
      </c>
      <c r="Q996" s="651">
        <v>0</v>
      </c>
      <c r="R996" s="651">
        <v>0</v>
      </c>
      <c r="S996" s="648">
        <f t="shared" si="14"/>
        <v>20000</v>
      </c>
    </row>
    <row r="997" spans="1:19" ht="15.75" x14ac:dyDescent="0.2">
      <c r="A997" s="643" t="s">
        <v>124</v>
      </c>
      <c r="B997" s="644" t="s">
        <v>598</v>
      </c>
      <c r="C997" s="644">
        <v>31120</v>
      </c>
      <c r="D997" s="649">
        <v>8108</v>
      </c>
      <c r="E997" s="650">
        <v>1400320</v>
      </c>
      <c r="F997" s="391">
        <v>2461</v>
      </c>
      <c r="G997" s="651">
        <v>0</v>
      </c>
      <c r="H997" s="138">
        <v>0</v>
      </c>
      <c r="I997" s="138">
        <v>0</v>
      </c>
      <c r="J997" s="138">
        <v>5175</v>
      </c>
      <c r="K997" s="138">
        <v>0</v>
      </c>
      <c r="L997" s="651">
        <v>0</v>
      </c>
      <c r="M997" s="138">
        <v>5175</v>
      </c>
      <c r="N997" s="651">
        <v>0</v>
      </c>
      <c r="O997" s="138">
        <v>0</v>
      </c>
      <c r="P997" s="651">
        <v>0</v>
      </c>
      <c r="Q997" s="651">
        <v>0</v>
      </c>
      <c r="R997" s="651">
        <v>0</v>
      </c>
      <c r="S997" s="648">
        <f t="shared" si="14"/>
        <v>10350</v>
      </c>
    </row>
    <row r="998" spans="1:19" ht="15.75" x14ac:dyDescent="0.2">
      <c r="A998" s="643" t="s">
        <v>124</v>
      </c>
      <c r="B998" s="644" t="s">
        <v>598</v>
      </c>
      <c r="C998" s="644">
        <v>31120</v>
      </c>
      <c r="D998" s="649">
        <v>8108</v>
      </c>
      <c r="E998" s="650">
        <v>1400320</v>
      </c>
      <c r="F998" s="391">
        <v>2491</v>
      </c>
      <c r="G998" s="651">
        <v>0</v>
      </c>
      <c r="H998" s="138">
        <v>22436.378000000001</v>
      </c>
      <c r="I998" s="138">
        <v>0</v>
      </c>
      <c r="J998" s="138">
        <v>0</v>
      </c>
      <c r="K998" s="138">
        <v>22436.378000000001</v>
      </c>
      <c r="L998" s="651">
        <v>0</v>
      </c>
      <c r="M998" s="138">
        <v>22436.378000000001</v>
      </c>
      <c r="N998" s="651">
        <v>0</v>
      </c>
      <c r="O998" s="138">
        <v>22436.378000000001</v>
      </c>
      <c r="P998" s="651">
        <v>0</v>
      </c>
      <c r="Q998" s="138">
        <v>0</v>
      </c>
      <c r="R998" s="138">
        <v>22436.37</v>
      </c>
      <c r="S998" s="648">
        <f t="shared" si="14"/>
        <v>112181.882</v>
      </c>
    </row>
    <row r="999" spans="1:19" ht="15.75" x14ac:dyDescent="0.2">
      <c r="A999" s="643" t="s">
        <v>124</v>
      </c>
      <c r="B999" s="644" t="s">
        <v>598</v>
      </c>
      <c r="C999" s="644">
        <v>31120</v>
      </c>
      <c r="D999" s="649">
        <v>8108</v>
      </c>
      <c r="E999" s="650">
        <v>1400320</v>
      </c>
      <c r="F999" s="391">
        <v>2591</v>
      </c>
      <c r="G999" s="651">
        <v>18888.75</v>
      </c>
      <c r="H999" s="651">
        <v>18888.75</v>
      </c>
      <c r="I999" s="651">
        <v>18888.75</v>
      </c>
      <c r="J999" s="651">
        <v>18888.75</v>
      </c>
      <c r="K999" s="651">
        <v>18888.75</v>
      </c>
      <c r="L999" s="651">
        <v>18888.75</v>
      </c>
      <c r="M999" s="651">
        <v>18888.75</v>
      </c>
      <c r="N999" s="651">
        <v>18888.75</v>
      </c>
      <c r="O999" s="651">
        <v>18888.75</v>
      </c>
      <c r="P999" s="651">
        <v>18888.75</v>
      </c>
      <c r="Q999" s="651">
        <v>18888.75</v>
      </c>
      <c r="R999" s="651">
        <v>18888.75</v>
      </c>
      <c r="S999" s="648">
        <f t="shared" si="14"/>
        <v>226665</v>
      </c>
    </row>
    <row r="1000" spans="1:19" ht="15.75" x14ac:dyDescent="0.2">
      <c r="A1000" s="643" t="s">
        <v>124</v>
      </c>
      <c r="B1000" s="644" t="s">
        <v>598</v>
      </c>
      <c r="C1000" s="644">
        <v>31120</v>
      </c>
      <c r="D1000" s="649">
        <v>8108</v>
      </c>
      <c r="E1000" s="650">
        <v>1400320</v>
      </c>
      <c r="F1000" s="391">
        <v>2612</v>
      </c>
      <c r="G1000" s="651">
        <v>15956.25</v>
      </c>
      <c r="H1000" s="651">
        <v>15956.25</v>
      </c>
      <c r="I1000" s="651">
        <v>15956.25</v>
      </c>
      <c r="J1000" s="651">
        <v>15956.25</v>
      </c>
      <c r="K1000" s="651">
        <v>15956.25</v>
      </c>
      <c r="L1000" s="651">
        <v>15956.25</v>
      </c>
      <c r="M1000" s="651">
        <v>15956.25</v>
      </c>
      <c r="N1000" s="651">
        <v>15956.25</v>
      </c>
      <c r="O1000" s="651">
        <v>15956.25</v>
      </c>
      <c r="P1000" s="651">
        <v>15956.25</v>
      </c>
      <c r="Q1000" s="651">
        <v>15956.25</v>
      </c>
      <c r="R1000" s="651">
        <v>15956.25</v>
      </c>
      <c r="S1000" s="648">
        <f t="shared" si="14"/>
        <v>191475</v>
      </c>
    </row>
    <row r="1001" spans="1:19" ht="15.75" x14ac:dyDescent="0.2">
      <c r="A1001" s="643" t="s">
        <v>124</v>
      </c>
      <c r="B1001" s="644" t="s">
        <v>598</v>
      </c>
      <c r="C1001" s="644">
        <v>31120</v>
      </c>
      <c r="D1001" s="649">
        <v>8108</v>
      </c>
      <c r="E1001" s="650">
        <v>1400320</v>
      </c>
      <c r="F1001" s="391">
        <v>2722</v>
      </c>
      <c r="G1001" s="651">
        <v>0</v>
      </c>
      <c r="H1001" s="138">
        <v>5175</v>
      </c>
      <c r="I1001" s="651">
        <v>0</v>
      </c>
      <c r="J1001" s="651">
        <v>0</v>
      </c>
      <c r="K1001" s="651">
        <v>0</v>
      </c>
      <c r="L1001" s="651">
        <v>0</v>
      </c>
      <c r="M1001" s="651">
        <v>0</v>
      </c>
      <c r="N1001" s="138">
        <v>5175</v>
      </c>
      <c r="O1001" s="138">
        <v>0</v>
      </c>
      <c r="P1001" s="138">
        <v>0</v>
      </c>
      <c r="Q1001" s="138">
        <v>0</v>
      </c>
      <c r="R1001" s="138">
        <v>0</v>
      </c>
      <c r="S1001" s="648">
        <f t="shared" si="14"/>
        <v>10350</v>
      </c>
    </row>
    <row r="1002" spans="1:19" ht="15.75" x14ac:dyDescent="0.2">
      <c r="A1002" s="643" t="s">
        <v>124</v>
      </c>
      <c r="B1002" s="644" t="s">
        <v>598</v>
      </c>
      <c r="C1002" s="644">
        <v>31120</v>
      </c>
      <c r="D1002" s="649">
        <v>8108</v>
      </c>
      <c r="E1002" s="650">
        <v>1400320</v>
      </c>
      <c r="F1002" s="391">
        <v>2911</v>
      </c>
      <c r="G1002" s="651">
        <v>0</v>
      </c>
      <c r="H1002" s="138">
        <v>7245</v>
      </c>
      <c r="I1002" s="651">
        <v>0</v>
      </c>
      <c r="J1002" s="651">
        <v>0</v>
      </c>
      <c r="K1002" s="651">
        <v>0</v>
      </c>
      <c r="L1002" s="651">
        <v>0</v>
      </c>
      <c r="M1002" s="651">
        <v>0</v>
      </c>
      <c r="N1002" s="138">
        <v>7245</v>
      </c>
      <c r="O1002" s="138">
        <v>0</v>
      </c>
      <c r="P1002" s="138">
        <v>0</v>
      </c>
      <c r="Q1002" s="138">
        <v>0</v>
      </c>
      <c r="R1002" s="138">
        <v>0</v>
      </c>
      <c r="S1002" s="648">
        <f t="shared" si="14"/>
        <v>14490</v>
      </c>
    </row>
    <row r="1003" spans="1:19" ht="15.75" x14ac:dyDescent="0.2">
      <c r="A1003" s="643" t="s">
        <v>124</v>
      </c>
      <c r="B1003" s="644" t="s">
        <v>598</v>
      </c>
      <c r="C1003" s="644">
        <v>31120</v>
      </c>
      <c r="D1003" s="649">
        <v>8108</v>
      </c>
      <c r="E1003" s="650">
        <v>1400320</v>
      </c>
      <c r="F1003" s="391">
        <v>2981</v>
      </c>
      <c r="G1003" s="651">
        <v>12937.5</v>
      </c>
      <c r="H1003" s="138">
        <v>0</v>
      </c>
      <c r="I1003" s="138">
        <v>0</v>
      </c>
      <c r="J1003" s="138">
        <v>12937.5</v>
      </c>
      <c r="K1003" s="651">
        <v>0</v>
      </c>
      <c r="L1003" s="651">
        <v>0</v>
      </c>
      <c r="M1003" s="138">
        <v>12937.5</v>
      </c>
      <c r="N1003" s="138"/>
      <c r="O1003" s="138">
        <v>0</v>
      </c>
      <c r="P1003" s="138">
        <v>12937.5</v>
      </c>
      <c r="Q1003" s="138">
        <v>0</v>
      </c>
      <c r="R1003" s="138">
        <v>0</v>
      </c>
      <c r="S1003" s="648">
        <f t="shared" si="14"/>
        <v>51750</v>
      </c>
    </row>
    <row r="1004" spans="1:19" ht="15.75" x14ac:dyDescent="0.2">
      <c r="A1004" s="643" t="s">
        <v>124</v>
      </c>
      <c r="B1004" s="644" t="s">
        <v>598</v>
      </c>
      <c r="C1004" s="644">
        <v>31120</v>
      </c>
      <c r="D1004" s="649">
        <v>8108</v>
      </c>
      <c r="E1004" s="650">
        <v>1400320</v>
      </c>
      <c r="F1004" s="391">
        <v>3111</v>
      </c>
      <c r="G1004" s="651">
        <v>804873.68420000002</v>
      </c>
      <c r="H1004" s="651">
        <v>804873.68420000002</v>
      </c>
      <c r="I1004" s="651">
        <v>804873.68420000002</v>
      </c>
      <c r="J1004" s="651">
        <v>804873.68420000002</v>
      </c>
      <c r="K1004" s="651">
        <v>804873.68420000002</v>
      </c>
      <c r="L1004" s="651">
        <v>804873.68420000002</v>
      </c>
      <c r="M1004" s="651">
        <v>804873.68420000002</v>
      </c>
      <c r="N1004" s="651">
        <v>804873.68420000002</v>
      </c>
      <c r="O1004" s="651">
        <v>804873.68420000002</v>
      </c>
      <c r="P1004" s="651">
        <v>804873.68420000002</v>
      </c>
      <c r="Q1004" s="651">
        <v>804873.68420000002</v>
      </c>
      <c r="R1004" s="651">
        <v>804873.68420000002</v>
      </c>
      <c r="S1004" s="648">
        <f t="shared" si="14"/>
        <v>9658484.2104000002</v>
      </c>
    </row>
    <row r="1005" spans="1:19" ht="15.75" x14ac:dyDescent="0.2">
      <c r="A1005" s="643" t="s">
        <v>124</v>
      </c>
      <c r="B1005" s="644" t="s">
        <v>598</v>
      </c>
      <c r="C1005" s="644">
        <v>31120</v>
      </c>
      <c r="D1005" s="649">
        <v>8108</v>
      </c>
      <c r="E1005" s="650">
        <v>1400320</v>
      </c>
      <c r="F1005" s="391">
        <v>3351</v>
      </c>
      <c r="G1005" s="651">
        <v>0</v>
      </c>
      <c r="H1005" s="138">
        <v>0</v>
      </c>
      <c r="I1005" s="138">
        <v>0</v>
      </c>
      <c r="J1005" s="138">
        <v>0</v>
      </c>
      <c r="K1005" s="138">
        <v>0</v>
      </c>
      <c r="L1005" s="138">
        <v>0</v>
      </c>
      <c r="M1005" s="138">
        <v>0</v>
      </c>
      <c r="N1005" s="138">
        <v>116285</v>
      </c>
      <c r="O1005" s="138">
        <v>0</v>
      </c>
      <c r="P1005" s="138">
        <v>0</v>
      </c>
      <c r="Q1005" s="138">
        <v>0</v>
      </c>
      <c r="R1005" s="138">
        <v>0</v>
      </c>
      <c r="S1005" s="648">
        <f t="shared" si="14"/>
        <v>116285</v>
      </c>
    </row>
    <row r="1006" spans="1:19" ht="15.75" x14ac:dyDescent="0.2">
      <c r="A1006" s="643" t="s">
        <v>124</v>
      </c>
      <c r="B1006" s="644" t="s">
        <v>598</v>
      </c>
      <c r="C1006" s="644">
        <v>31120</v>
      </c>
      <c r="D1006" s="649">
        <v>8108</v>
      </c>
      <c r="E1006" s="650">
        <v>1400320</v>
      </c>
      <c r="F1006" s="391">
        <v>3511</v>
      </c>
      <c r="G1006" s="651">
        <v>0</v>
      </c>
      <c r="H1006" s="138">
        <v>217350</v>
      </c>
      <c r="I1006" s="138">
        <v>217350</v>
      </c>
      <c r="J1006" s="138">
        <v>217350</v>
      </c>
      <c r="K1006" s="138">
        <v>217350</v>
      </c>
      <c r="L1006" s="138">
        <v>217350</v>
      </c>
      <c r="M1006" s="138">
        <v>217350</v>
      </c>
      <c r="N1006" s="138">
        <v>217350</v>
      </c>
      <c r="O1006" s="138">
        <v>217350</v>
      </c>
      <c r="P1006" s="138">
        <v>217350</v>
      </c>
      <c r="Q1006" s="138">
        <v>217350</v>
      </c>
      <c r="R1006" s="138">
        <v>0</v>
      </c>
      <c r="S1006" s="648">
        <f t="shared" si="14"/>
        <v>2173500</v>
      </c>
    </row>
    <row r="1007" spans="1:19" ht="15.75" x14ac:dyDescent="0.2">
      <c r="A1007" s="643" t="s">
        <v>124</v>
      </c>
      <c r="B1007" s="644" t="s">
        <v>598</v>
      </c>
      <c r="C1007" s="644">
        <v>31120</v>
      </c>
      <c r="D1007" s="649">
        <v>8108</v>
      </c>
      <c r="E1007" s="650">
        <v>1400320</v>
      </c>
      <c r="F1007" s="391">
        <v>3551</v>
      </c>
      <c r="G1007" s="138">
        <v>18981.900000000001</v>
      </c>
      <c r="H1007" s="138">
        <v>0</v>
      </c>
      <c r="I1007" s="138">
        <v>0</v>
      </c>
      <c r="J1007" s="138">
        <v>18981.900000000001</v>
      </c>
      <c r="K1007" s="138">
        <v>0</v>
      </c>
      <c r="L1007" s="652">
        <v>0</v>
      </c>
      <c r="M1007" s="138">
        <v>0</v>
      </c>
      <c r="N1007" s="138">
        <v>18981.900000000001</v>
      </c>
      <c r="O1007" s="138">
        <v>0</v>
      </c>
      <c r="P1007" s="138">
        <v>0</v>
      </c>
      <c r="Q1007" s="138">
        <v>0</v>
      </c>
      <c r="R1007" s="138">
        <v>18981.900000000001</v>
      </c>
      <c r="S1007" s="648">
        <f t="shared" si="14"/>
        <v>75927.600000000006</v>
      </c>
    </row>
    <row r="1008" spans="1:19" ht="15.75" x14ac:dyDescent="0.2">
      <c r="A1008" s="643" t="s">
        <v>124</v>
      </c>
      <c r="B1008" s="644" t="s">
        <v>598</v>
      </c>
      <c r="C1008" s="644">
        <v>31120</v>
      </c>
      <c r="D1008" s="649">
        <v>8108</v>
      </c>
      <c r="E1008" s="650">
        <v>1400320</v>
      </c>
      <c r="F1008" s="391">
        <v>3571</v>
      </c>
      <c r="G1008" s="651">
        <v>0</v>
      </c>
      <c r="H1008" s="138">
        <v>0</v>
      </c>
      <c r="I1008" s="138">
        <v>10350</v>
      </c>
      <c r="J1008" s="138"/>
      <c r="K1008" s="138">
        <v>10350</v>
      </c>
      <c r="L1008" s="138">
        <v>0</v>
      </c>
      <c r="M1008" s="138">
        <v>10350</v>
      </c>
      <c r="N1008" s="138">
        <v>0</v>
      </c>
      <c r="O1008" s="138">
        <v>10350</v>
      </c>
      <c r="P1008" s="138"/>
      <c r="Q1008" s="138">
        <v>10350</v>
      </c>
      <c r="R1008" s="138">
        <v>0</v>
      </c>
      <c r="S1008" s="648">
        <f t="shared" si="14"/>
        <v>51750</v>
      </c>
    </row>
    <row r="1009" spans="1:19" ht="15.75" x14ac:dyDescent="0.2">
      <c r="A1009" s="643" t="s">
        <v>124</v>
      </c>
      <c r="B1009" s="644" t="s">
        <v>598</v>
      </c>
      <c r="C1009" s="644">
        <v>31120</v>
      </c>
      <c r="D1009" s="649">
        <v>8108</v>
      </c>
      <c r="E1009" s="650">
        <v>1400320</v>
      </c>
      <c r="F1009" s="391">
        <v>3921</v>
      </c>
      <c r="G1009" s="651">
        <v>926325</v>
      </c>
      <c r="H1009" s="138">
        <v>0</v>
      </c>
      <c r="I1009" s="138">
        <v>0</v>
      </c>
      <c r="J1009" s="651">
        <v>926325</v>
      </c>
      <c r="K1009" s="138">
        <v>0</v>
      </c>
      <c r="L1009" s="138">
        <v>0</v>
      </c>
      <c r="M1009" s="651">
        <v>926325</v>
      </c>
      <c r="N1009" s="138">
        <v>0</v>
      </c>
      <c r="O1009" s="138">
        <v>0</v>
      </c>
      <c r="P1009" s="651">
        <v>926325</v>
      </c>
      <c r="Q1009" s="138">
        <v>0</v>
      </c>
      <c r="R1009" s="138">
        <v>0</v>
      </c>
      <c r="S1009" s="648">
        <f t="shared" si="14"/>
        <v>3705300</v>
      </c>
    </row>
    <row r="1010" spans="1:19" ht="15.75" x14ac:dyDescent="0.2">
      <c r="A1010" s="643" t="s">
        <v>124</v>
      </c>
      <c r="B1010" s="644" t="s">
        <v>598</v>
      </c>
      <c r="C1010" s="644">
        <v>31120</v>
      </c>
      <c r="D1010" s="649">
        <v>8108</v>
      </c>
      <c r="E1010" s="650">
        <v>1400320</v>
      </c>
      <c r="F1010" s="653">
        <v>3981</v>
      </c>
      <c r="G1010" s="654">
        <v>16749.66</v>
      </c>
      <c r="H1010" s="138">
        <v>0</v>
      </c>
      <c r="I1010" s="654">
        <v>0</v>
      </c>
      <c r="J1010" s="654">
        <v>0</v>
      </c>
      <c r="K1010" s="654">
        <v>0</v>
      </c>
      <c r="L1010" s="654">
        <v>0</v>
      </c>
      <c r="M1010" s="654">
        <v>16749.650000000001</v>
      </c>
      <c r="N1010" s="654">
        <v>0</v>
      </c>
      <c r="O1010" s="654">
        <v>0</v>
      </c>
      <c r="P1010" s="654">
        <v>0</v>
      </c>
      <c r="Q1010" s="654">
        <v>0</v>
      </c>
      <c r="R1010" s="654">
        <v>0</v>
      </c>
      <c r="S1010" s="648">
        <f t="shared" si="14"/>
        <v>33499.31</v>
      </c>
    </row>
    <row r="1011" spans="1:19" ht="15.75" x14ac:dyDescent="0.2">
      <c r="A1011" s="643" t="s">
        <v>124</v>
      </c>
      <c r="B1011" s="644" t="s">
        <v>598</v>
      </c>
      <c r="C1011" s="644">
        <v>31120</v>
      </c>
      <c r="D1011" s="649">
        <v>8108</v>
      </c>
      <c r="E1011" s="650">
        <v>1400320</v>
      </c>
      <c r="F1011" s="391">
        <v>4421</v>
      </c>
      <c r="G1011" s="651">
        <v>4800</v>
      </c>
      <c r="H1011" s="651">
        <v>4800</v>
      </c>
      <c r="I1011" s="651">
        <v>4800</v>
      </c>
      <c r="J1011" s="651">
        <v>4800</v>
      </c>
      <c r="K1011" s="651">
        <v>4800</v>
      </c>
      <c r="L1011" s="651">
        <v>4800</v>
      </c>
      <c r="M1011" s="651">
        <v>4800</v>
      </c>
      <c r="N1011" s="651">
        <v>4800</v>
      </c>
      <c r="O1011" s="651">
        <v>4800</v>
      </c>
      <c r="P1011" s="651">
        <v>4800</v>
      </c>
      <c r="Q1011" s="651">
        <v>4800</v>
      </c>
      <c r="R1011" s="651">
        <v>4800</v>
      </c>
      <c r="S1011" s="648">
        <f t="shared" si="14"/>
        <v>57600</v>
      </c>
    </row>
    <row r="1012" spans="1:19" ht="15.75" x14ac:dyDescent="0.2">
      <c r="A1012" s="643" t="s">
        <v>124</v>
      </c>
      <c r="B1012" s="644" t="s">
        <v>598</v>
      </c>
      <c r="C1012" s="644">
        <v>31120</v>
      </c>
      <c r="D1012" s="649">
        <v>8108</v>
      </c>
      <c r="E1012" s="650">
        <v>1400320</v>
      </c>
      <c r="F1012" s="391">
        <v>5621</v>
      </c>
      <c r="G1012" s="651">
        <v>16905</v>
      </c>
      <c r="H1012" s="651">
        <v>0</v>
      </c>
      <c r="I1012" s="651">
        <v>0</v>
      </c>
      <c r="J1012" s="651">
        <v>0</v>
      </c>
      <c r="K1012" s="651">
        <v>0</v>
      </c>
      <c r="L1012" s="651">
        <v>16905</v>
      </c>
      <c r="M1012" s="651">
        <v>0</v>
      </c>
      <c r="N1012" s="651">
        <v>0</v>
      </c>
      <c r="O1012" s="651">
        <v>0</v>
      </c>
      <c r="P1012" s="651">
        <v>16905</v>
      </c>
      <c r="Q1012" s="651">
        <v>0</v>
      </c>
      <c r="R1012" s="651">
        <v>0</v>
      </c>
      <c r="S1012" s="648">
        <f t="shared" si="14"/>
        <v>50715</v>
      </c>
    </row>
    <row r="1013" spans="1:19" ht="15.75" x14ac:dyDescent="0.2">
      <c r="A1013" s="655"/>
      <c r="B1013" s="644" t="s">
        <v>598</v>
      </c>
      <c r="C1013" s="644">
        <v>31120</v>
      </c>
      <c r="D1013" s="649">
        <v>8108</v>
      </c>
      <c r="E1013" s="650">
        <v>1400320</v>
      </c>
      <c r="F1013" s="656">
        <v>6231</v>
      </c>
      <c r="G1013" s="651">
        <v>0</v>
      </c>
      <c r="H1013" s="654">
        <v>360731.45</v>
      </c>
      <c r="I1013" s="651">
        <v>0</v>
      </c>
      <c r="J1013" s="651">
        <v>0</v>
      </c>
      <c r="K1013" s="651">
        <v>0</v>
      </c>
      <c r="L1013" s="651">
        <v>0</v>
      </c>
      <c r="M1013" s="651">
        <v>0</v>
      </c>
      <c r="N1013" s="651">
        <v>0</v>
      </c>
      <c r="O1013" s="651">
        <v>0</v>
      </c>
      <c r="P1013" s="651">
        <v>0</v>
      </c>
      <c r="Q1013" s="651">
        <v>0</v>
      </c>
      <c r="R1013" s="651">
        <v>0</v>
      </c>
      <c r="S1013" s="648">
        <f t="shared" si="14"/>
        <v>360731.45</v>
      </c>
    </row>
    <row r="1014" spans="1:19" ht="16.5" thickBot="1" x14ac:dyDescent="0.25">
      <c r="A1014" s="657" t="s">
        <v>361</v>
      </c>
      <c r="B1014" s="658"/>
      <c r="C1014" s="658"/>
      <c r="D1014" s="658"/>
      <c r="E1014" s="658"/>
      <c r="F1014" s="659"/>
      <c r="G1014" s="660">
        <f>SUM(G987:G1013)</f>
        <v>1972076.9142</v>
      </c>
      <c r="H1014" s="660">
        <f t="shared" ref="H1014:S1014" si="15">SUM(H987:H1013)</f>
        <v>1592036.4922</v>
      </c>
      <c r="I1014" s="660">
        <f t="shared" si="15"/>
        <v>1207877.8541999999</v>
      </c>
      <c r="J1014" s="660">
        <f t="shared" si="15"/>
        <v>2169868.0641999999</v>
      </c>
      <c r="K1014" s="660">
        <f t="shared" si="15"/>
        <v>1230314.2322</v>
      </c>
      <c r="L1014" s="660">
        <f t="shared" si="15"/>
        <v>1260090.1642</v>
      </c>
      <c r="M1014" s="660">
        <f t="shared" si="15"/>
        <v>2201501.3821999999</v>
      </c>
      <c r="N1014" s="660">
        <f t="shared" si="15"/>
        <v>1344135.5641999999</v>
      </c>
      <c r="O1014" s="660">
        <f t="shared" si="15"/>
        <v>1230314.2322</v>
      </c>
      <c r="P1014" s="660">
        <f t="shared" si="15"/>
        <v>2152616.1642</v>
      </c>
      <c r="Q1014" s="660">
        <f t="shared" si="15"/>
        <v>1254614.3541999999</v>
      </c>
      <c r="R1014" s="660">
        <f t="shared" si="15"/>
        <v>1203742.4142</v>
      </c>
      <c r="S1014" s="661">
        <f t="shared" si="15"/>
        <v>18819187.832399998</v>
      </c>
    </row>
    <row r="1015" spans="1:19" x14ac:dyDescent="0.2">
      <c r="A1015" s="625" t="s">
        <v>362</v>
      </c>
      <c r="B1015" s="625"/>
      <c r="C1015" s="625"/>
      <c r="D1015" s="625"/>
      <c r="E1015" s="625"/>
      <c r="F1015" s="625"/>
      <c r="G1015" s="625"/>
      <c r="H1015" s="625"/>
      <c r="I1015" s="625"/>
      <c r="J1015" s="625"/>
      <c r="K1015" s="625"/>
      <c r="L1015" s="625"/>
      <c r="M1015" s="625"/>
      <c r="N1015" s="625"/>
      <c r="O1015" s="625"/>
      <c r="P1015" s="625"/>
      <c r="Q1015" s="625"/>
      <c r="R1015" s="625"/>
      <c r="S1015" s="625"/>
    </row>
    <row r="1016" spans="1:19" ht="15.75" x14ac:dyDescent="0.2">
      <c r="A1016" s="102"/>
      <c r="B1016" s="102"/>
      <c r="C1016" s="102"/>
      <c r="D1016" s="102"/>
      <c r="E1016" s="102"/>
      <c r="F1016" s="102"/>
      <c r="G1016" s="102"/>
      <c r="H1016" s="102"/>
      <c r="I1016" s="102"/>
      <c r="J1016" s="102"/>
      <c r="K1016" s="102"/>
      <c r="L1016" s="102"/>
      <c r="M1016" s="102"/>
      <c r="N1016" s="102"/>
      <c r="O1016" s="102"/>
      <c r="P1016" s="102"/>
      <c r="Q1016" s="102"/>
      <c r="R1016" s="102"/>
      <c r="S1016" s="102"/>
    </row>
    <row r="1017" spans="1:19" ht="15.75" x14ac:dyDescent="0.2">
      <c r="A1017" s="102"/>
      <c r="B1017" s="102"/>
      <c r="C1017" s="102"/>
      <c r="D1017" s="102"/>
      <c r="E1017" s="102"/>
      <c r="F1017" s="102"/>
      <c r="G1017" s="102"/>
      <c r="H1017" s="102"/>
      <c r="I1017" s="102"/>
      <c r="J1017" s="102"/>
      <c r="K1017" s="102"/>
      <c r="L1017" s="102"/>
      <c r="M1017" s="102"/>
      <c r="N1017" s="102"/>
      <c r="O1017" s="102"/>
      <c r="P1017" s="102"/>
      <c r="Q1017" s="102"/>
      <c r="R1017" s="102"/>
      <c r="S1017" s="102"/>
    </row>
    <row r="1018" spans="1:19" ht="15.75" x14ac:dyDescent="0.2">
      <c r="A1018" s="102"/>
      <c r="B1018" s="144" t="s">
        <v>363</v>
      </c>
      <c r="C1018" s="144"/>
      <c r="D1018" s="144"/>
      <c r="E1018" s="145"/>
      <c r="F1018" s="146"/>
      <c r="K1018" s="144" t="s">
        <v>364</v>
      </c>
      <c r="L1018" s="144"/>
      <c r="M1018" s="144"/>
      <c r="N1018" s="102"/>
      <c r="O1018" s="102"/>
      <c r="P1018" s="102"/>
      <c r="Q1018" s="102"/>
      <c r="R1018" s="102"/>
      <c r="S1018" s="102"/>
    </row>
    <row r="1019" spans="1:19" ht="15.75" x14ac:dyDescent="0.2">
      <c r="A1019" s="102"/>
      <c r="B1019" s="145"/>
      <c r="C1019" s="145"/>
      <c r="D1019" s="145"/>
      <c r="E1019" s="145"/>
      <c r="F1019" s="146"/>
      <c r="K1019" s="145"/>
      <c r="L1019" s="145"/>
      <c r="M1019" s="145"/>
      <c r="N1019" s="102"/>
      <c r="O1019" s="102"/>
      <c r="P1019" s="102"/>
      <c r="Q1019" s="102"/>
      <c r="R1019" s="102"/>
      <c r="S1019" s="102"/>
    </row>
    <row r="1020" spans="1:19" ht="15.75" x14ac:dyDescent="0.2">
      <c r="A1020" s="102"/>
      <c r="B1020" s="145"/>
      <c r="C1020" s="145"/>
      <c r="D1020" s="145"/>
      <c r="E1020" s="145"/>
      <c r="F1020" s="146"/>
      <c r="K1020" s="145"/>
      <c r="L1020" s="145"/>
      <c r="M1020" s="145"/>
      <c r="N1020" s="102"/>
      <c r="O1020" s="102"/>
      <c r="P1020" s="102"/>
      <c r="Q1020" s="102"/>
      <c r="R1020" s="102"/>
      <c r="S1020" s="102"/>
    </row>
    <row r="1021" spans="1:19" ht="15.75" x14ac:dyDescent="0.2">
      <c r="A1021" s="102"/>
      <c r="B1021" s="144" t="s">
        <v>461</v>
      </c>
      <c r="C1021" s="144"/>
      <c r="D1021" s="144"/>
      <c r="E1021" s="145"/>
      <c r="F1021" s="146"/>
      <c r="K1021" s="144" t="s">
        <v>461</v>
      </c>
      <c r="L1021" s="144"/>
      <c r="M1021" s="144"/>
      <c r="N1021" s="102"/>
      <c r="O1021" s="102"/>
      <c r="P1021" s="102"/>
      <c r="Q1021" s="102"/>
      <c r="R1021" s="102"/>
      <c r="S1021" s="102"/>
    </row>
    <row r="1022" spans="1:19" ht="15.75" x14ac:dyDescent="0.2">
      <c r="A1022" s="102"/>
      <c r="B1022" s="147" t="s">
        <v>366</v>
      </c>
      <c r="C1022" s="147"/>
      <c r="D1022" s="147"/>
      <c r="E1022" s="145"/>
      <c r="F1022" s="146"/>
      <c r="K1022" s="147" t="s">
        <v>519</v>
      </c>
      <c r="L1022" s="147"/>
      <c r="M1022" s="147"/>
      <c r="N1022" s="102"/>
      <c r="O1022" s="102"/>
      <c r="P1022" s="102"/>
      <c r="Q1022" s="102"/>
      <c r="R1022" s="102"/>
      <c r="S1022" s="102"/>
    </row>
    <row r="1023" spans="1:19" ht="15.75" x14ac:dyDescent="0.2">
      <c r="A1023" s="102"/>
      <c r="B1023" s="148" t="s">
        <v>368</v>
      </c>
      <c r="C1023" s="148"/>
      <c r="D1023" s="148"/>
      <c r="E1023" s="145"/>
      <c r="F1023" s="146"/>
      <c r="K1023" s="148" t="s">
        <v>520</v>
      </c>
      <c r="L1023" s="148"/>
      <c r="M1023" s="148"/>
      <c r="N1023" s="102"/>
      <c r="O1023" s="102"/>
      <c r="P1023" s="102"/>
      <c r="Q1023" s="102"/>
      <c r="R1023" s="102"/>
      <c r="S1023" s="102"/>
    </row>
    <row r="1027" spans="1:19" ht="13.5" thickBot="1" x14ac:dyDescent="0.25"/>
    <row r="1028" spans="1:19" ht="45.75" customHeight="1" thickBot="1" x14ac:dyDescent="0.35">
      <c r="A1028" s="28" t="s">
        <v>599</v>
      </c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2"/>
      <c r="O1028" s="22"/>
      <c r="P1028" s="22"/>
      <c r="Q1028" s="22"/>
      <c r="R1028" s="22"/>
      <c r="S1028" s="22"/>
    </row>
    <row r="1029" spans="1:19" ht="19.5" thickBot="1" x14ac:dyDescent="0.35">
      <c r="A1029" s="29" t="s">
        <v>600</v>
      </c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2"/>
      <c r="O1029" s="22"/>
      <c r="P1029" s="22"/>
      <c r="Q1029" s="22"/>
      <c r="R1029" s="22"/>
      <c r="S1029" s="22"/>
    </row>
    <row r="1030" spans="1:19" ht="16.5" thickBot="1" x14ac:dyDescent="0.25">
      <c r="A1030" s="30" t="s">
        <v>272</v>
      </c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1"/>
      <c r="O1030" s="32"/>
      <c r="P1030" s="32"/>
      <c r="Q1030" s="32"/>
      <c r="R1030" s="32"/>
      <c r="S1030" s="32"/>
    </row>
    <row r="1031" spans="1:19" ht="16.5" thickBot="1" x14ac:dyDescent="0.25">
      <c r="A1031" s="33" t="s">
        <v>0</v>
      </c>
      <c r="B1031" s="34">
        <v>2</v>
      </c>
      <c r="C1031" s="35" t="str">
        <f>IF((B1031=""),"",VLOOKUP(B1031,QQ,2,0))</f>
        <v>DESARROLLO SOCIAL</v>
      </c>
      <c r="D1031" s="36"/>
      <c r="E1031" s="36"/>
      <c r="F1031" s="36"/>
      <c r="G1031" s="36"/>
      <c r="H1031" s="36"/>
      <c r="I1031" s="36"/>
      <c r="J1031" s="36"/>
      <c r="K1031" s="36"/>
      <c r="L1031" s="36"/>
      <c r="M1031" s="37"/>
      <c r="N1031" s="31"/>
      <c r="O1031" s="32"/>
      <c r="P1031" s="32"/>
      <c r="Q1031" s="32"/>
      <c r="R1031" s="32"/>
      <c r="S1031" s="32"/>
    </row>
    <row r="1032" spans="1:19" ht="16.5" thickBot="1" x14ac:dyDescent="0.25">
      <c r="A1032" s="33" t="s">
        <v>273</v>
      </c>
      <c r="B1032" s="34">
        <v>2.1</v>
      </c>
      <c r="C1032" s="38" t="str">
        <f>IF((B1032=""),"",VLOOKUP(B1032,AAAAAAAAAAAAAAAAAAAAA,2,0))</f>
        <v>PROTECCION AMBIENTAL</v>
      </c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1"/>
      <c r="O1032" s="32"/>
      <c r="P1032" s="32"/>
      <c r="Q1032" s="32"/>
      <c r="R1032" s="32"/>
      <c r="S1032" s="32"/>
    </row>
    <row r="1033" spans="1:19" ht="16.5" thickBot="1" x14ac:dyDescent="0.25">
      <c r="A1033" s="33" t="s">
        <v>274</v>
      </c>
      <c r="B1033" s="39" t="s">
        <v>112</v>
      </c>
      <c r="C1033" s="40" t="str">
        <f>IF((B1033=""),"",VLOOKUP(B1033,EEEEEEEEEEEEEEEEE,2,0))</f>
        <v>Ordenación de Aguas Residuales, Drenaje y Alcantarillado</v>
      </c>
      <c r="D1033" s="40"/>
      <c r="E1033" s="40"/>
      <c r="F1033" s="40"/>
      <c r="G1033" s="40"/>
      <c r="H1033" s="40"/>
      <c r="I1033" s="40"/>
      <c r="J1033" s="40"/>
      <c r="K1033" s="40"/>
      <c r="L1033" s="40"/>
      <c r="M1033" s="41"/>
      <c r="N1033" s="31"/>
      <c r="O1033" s="32"/>
      <c r="P1033" s="32"/>
      <c r="Q1033" s="32"/>
      <c r="R1033" s="32"/>
      <c r="S1033" s="32"/>
    </row>
    <row r="1034" spans="1:19" ht="16.5" thickBot="1" x14ac:dyDescent="0.25">
      <c r="A1034" s="42" t="s">
        <v>275</v>
      </c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3"/>
      <c r="O1034" s="43"/>
      <c r="P1034" s="43"/>
      <c r="Q1034" s="43"/>
      <c r="R1034" s="44"/>
      <c r="S1034" s="44"/>
    </row>
    <row r="1035" spans="1:19" ht="16.5" thickBot="1" x14ac:dyDescent="0.3">
      <c r="A1035" s="662" t="s">
        <v>276</v>
      </c>
      <c r="B1035" s="663"/>
      <c r="C1035" s="663"/>
      <c r="D1035" s="663"/>
      <c r="E1035" s="663"/>
      <c r="F1035" s="663"/>
      <c r="G1035" s="663"/>
      <c r="H1035" s="663"/>
      <c r="I1035" s="663"/>
      <c r="J1035" s="663"/>
      <c r="K1035" s="663"/>
      <c r="L1035" s="663"/>
      <c r="M1035" s="664"/>
      <c r="N1035" s="665"/>
      <c r="O1035" s="221"/>
      <c r="P1035" s="221"/>
      <c r="Q1035" s="221"/>
      <c r="R1035" s="221"/>
      <c r="S1035" s="221"/>
    </row>
    <row r="1036" spans="1:19" ht="16.5" thickBot="1" x14ac:dyDescent="0.3">
      <c r="A1036" s="666" t="s">
        <v>277</v>
      </c>
      <c r="B1036" s="667">
        <v>3</v>
      </c>
      <c r="C1036" s="220" t="s">
        <v>278</v>
      </c>
      <c r="D1036" s="220"/>
      <c r="E1036" s="220"/>
      <c r="F1036" s="220"/>
      <c r="G1036" s="220"/>
      <c r="H1036" s="220"/>
      <c r="I1036" s="220"/>
      <c r="J1036" s="220"/>
      <c r="K1036" s="220"/>
      <c r="L1036" s="220"/>
      <c r="M1036" s="220"/>
      <c r="N1036" s="665"/>
      <c r="O1036" s="221"/>
      <c r="P1036" s="221"/>
      <c r="Q1036" s="221"/>
      <c r="R1036" s="221"/>
      <c r="S1036" s="221"/>
    </row>
    <row r="1037" spans="1:19" ht="16.5" thickBot="1" x14ac:dyDescent="0.3">
      <c r="A1037" s="666" t="s">
        <v>279</v>
      </c>
      <c r="B1037" s="667">
        <v>3</v>
      </c>
      <c r="C1037" s="220" t="s">
        <v>278</v>
      </c>
      <c r="D1037" s="220"/>
      <c r="E1037" s="220"/>
      <c r="F1037" s="220"/>
      <c r="G1037" s="220"/>
      <c r="H1037" s="220"/>
      <c r="I1037" s="220"/>
      <c r="J1037" s="220"/>
      <c r="K1037" s="220"/>
      <c r="L1037" s="220"/>
      <c r="M1037" s="220"/>
      <c r="N1037" s="665"/>
      <c r="O1037" s="221"/>
      <c r="P1037" s="221"/>
      <c r="Q1037" s="221"/>
      <c r="R1037" s="221"/>
      <c r="S1037" s="221"/>
    </row>
    <row r="1038" spans="1:19" ht="16.5" thickBot="1" x14ac:dyDescent="0.3">
      <c r="A1038" s="666" t="s">
        <v>280</v>
      </c>
      <c r="B1038" s="668" t="s">
        <v>601</v>
      </c>
      <c r="C1038" s="669" t="s">
        <v>602</v>
      </c>
      <c r="D1038" s="670"/>
      <c r="E1038" s="670"/>
      <c r="F1038" s="670"/>
      <c r="G1038" s="670"/>
      <c r="H1038" s="670"/>
      <c r="I1038" s="670"/>
      <c r="J1038" s="670"/>
      <c r="K1038" s="670"/>
      <c r="L1038" s="670"/>
      <c r="M1038" s="671"/>
      <c r="N1038" s="665"/>
      <c r="O1038" s="221"/>
      <c r="P1038" s="221"/>
      <c r="Q1038" s="221"/>
      <c r="R1038" s="221"/>
      <c r="S1038" s="221"/>
    </row>
    <row r="1039" spans="1:19" ht="16.5" thickBot="1" x14ac:dyDescent="0.3">
      <c r="A1039" s="666" t="s">
        <v>283</v>
      </c>
      <c r="B1039" s="667"/>
      <c r="C1039" s="228" t="s">
        <v>284</v>
      </c>
      <c r="D1039" s="229"/>
      <c r="E1039" s="229"/>
      <c r="F1039" s="229"/>
      <c r="G1039" s="229"/>
      <c r="H1039" s="229"/>
      <c r="I1039" s="229"/>
      <c r="J1039" s="229"/>
      <c r="K1039" s="229"/>
      <c r="L1039" s="229"/>
      <c r="M1039" s="230"/>
      <c r="N1039" s="665"/>
      <c r="O1039" s="221"/>
      <c r="P1039" s="221"/>
      <c r="Q1039" s="221"/>
      <c r="R1039" s="221"/>
      <c r="S1039" s="221"/>
    </row>
    <row r="1040" spans="1:19" ht="16.5" thickBot="1" x14ac:dyDescent="0.3">
      <c r="A1040" s="672" t="s">
        <v>285</v>
      </c>
      <c r="B1040" s="672"/>
      <c r="C1040" s="672"/>
      <c r="D1040" s="672"/>
      <c r="E1040" s="672"/>
      <c r="F1040" s="672"/>
      <c r="G1040" s="672"/>
      <c r="H1040" s="672"/>
      <c r="I1040" s="672"/>
      <c r="J1040" s="672"/>
      <c r="K1040" s="672"/>
      <c r="L1040" s="672"/>
      <c r="M1040" s="672"/>
      <c r="N1040" s="221"/>
      <c r="O1040" s="221"/>
      <c r="P1040" s="221"/>
      <c r="Q1040" s="221"/>
      <c r="R1040" s="221"/>
      <c r="S1040" s="221"/>
    </row>
    <row r="1041" spans="1:19" ht="16.5" thickBot="1" x14ac:dyDescent="0.3">
      <c r="A1041" s="662" t="s">
        <v>286</v>
      </c>
      <c r="B1041" s="663"/>
      <c r="C1041" s="663"/>
      <c r="D1041" s="663"/>
      <c r="E1041" s="663"/>
      <c r="F1041" s="663"/>
      <c r="G1041" s="663"/>
      <c r="H1041" s="663"/>
      <c r="I1041" s="663"/>
      <c r="J1041" s="663"/>
      <c r="K1041" s="663"/>
      <c r="L1041" s="663"/>
      <c r="M1041" s="664"/>
      <c r="N1041" s="665"/>
      <c r="O1041" s="221"/>
      <c r="P1041" s="221"/>
      <c r="Q1041" s="221"/>
      <c r="R1041" s="221"/>
      <c r="S1041" s="221"/>
    </row>
    <row r="1042" spans="1:19" ht="16.5" thickBot="1" x14ac:dyDescent="0.3">
      <c r="A1042" s="666" t="s">
        <v>287</v>
      </c>
      <c r="B1042" s="673">
        <v>1</v>
      </c>
      <c r="C1042" s="674" t="s">
        <v>603</v>
      </c>
      <c r="D1042" s="675"/>
      <c r="E1042" s="675"/>
      <c r="F1042" s="675"/>
      <c r="G1042" s="675"/>
      <c r="H1042" s="675"/>
      <c r="I1042" s="675"/>
      <c r="J1042" s="675"/>
      <c r="K1042" s="675"/>
      <c r="L1042" s="675"/>
      <c r="M1042" s="676"/>
      <c r="N1042" s="665"/>
      <c r="O1042" s="221"/>
      <c r="P1042" s="221"/>
      <c r="Q1042" s="221"/>
      <c r="R1042" s="221"/>
      <c r="S1042" s="221"/>
    </row>
    <row r="1043" spans="1:19" ht="16.5" thickBot="1" x14ac:dyDescent="0.3">
      <c r="A1043" s="169" t="s">
        <v>289</v>
      </c>
      <c r="B1043" s="170"/>
      <c r="C1043" s="669" t="s">
        <v>604</v>
      </c>
      <c r="D1043" s="670"/>
      <c r="E1043" s="670"/>
      <c r="F1043" s="670"/>
      <c r="G1043" s="670"/>
      <c r="H1043" s="670"/>
      <c r="I1043" s="670"/>
      <c r="J1043" s="670"/>
      <c r="K1043" s="670"/>
      <c r="L1043" s="670"/>
      <c r="M1043" s="671"/>
      <c r="N1043" s="665"/>
      <c r="O1043" s="221"/>
      <c r="P1043" s="221"/>
      <c r="Q1043" s="221"/>
      <c r="R1043" s="221"/>
      <c r="S1043" s="221"/>
    </row>
    <row r="1044" spans="1:19" ht="16.5" thickBot="1" x14ac:dyDescent="0.3">
      <c r="A1044" s="169" t="s">
        <v>291</v>
      </c>
      <c r="B1044" s="170"/>
      <c r="C1044" s="677" t="s">
        <v>605</v>
      </c>
      <c r="D1044" s="678"/>
      <c r="E1044" s="678"/>
      <c r="F1044" s="678"/>
      <c r="G1044" s="678"/>
      <c r="H1044" s="678"/>
      <c r="I1044" s="678"/>
      <c r="J1044" s="678"/>
      <c r="K1044" s="678"/>
      <c r="L1044" s="678"/>
      <c r="M1044" s="679"/>
      <c r="N1044" s="665"/>
      <c r="O1044" s="221"/>
      <c r="P1044" s="221"/>
      <c r="Q1044" s="221"/>
      <c r="R1044" s="221"/>
      <c r="S1044" s="221"/>
    </row>
    <row r="1045" spans="1:19" ht="15.75" x14ac:dyDescent="0.25">
      <c r="A1045" s="173" t="s">
        <v>292</v>
      </c>
      <c r="B1045" s="174"/>
      <c r="C1045" s="680" t="s">
        <v>606</v>
      </c>
      <c r="D1045" s="681"/>
      <c r="E1045" s="681"/>
      <c r="F1045" s="681"/>
      <c r="G1045" s="681"/>
      <c r="H1045" s="681"/>
      <c r="I1045" s="681"/>
      <c r="J1045" s="681"/>
      <c r="K1045" s="681"/>
      <c r="L1045" s="681"/>
      <c r="M1045" s="682"/>
      <c r="N1045" s="665"/>
      <c r="O1045" s="221"/>
      <c r="P1045" s="221"/>
      <c r="Q1045" s="221"/>
      <c r="R1045" s="221"/>
      <c r="S1045" s="221"/>
    </row>
    <row r="1046" spans="1:19" ht="15.75" x14ac:dyDescent="0.25">
      <c r="A1046" s="178"/>
      <c r="B1046" s="179"/>
      <c r="C1046" s="683" t="s">
        <v>607</v>
      </c>
      <c r="D1046" s="684"/>
      <c r="E1046" s="684"/>
      <c r="F1046" s="684"/>
      <c r="G1046" s="684"/>
      <c r="H1046" s="684"/>
      <c r="I1046" s="684"/>
      <c r="J1046" s="684"/>
      <c r="K1046" s="684"/>
      <c r="L1046" s="684"/>
      <c r="M1046" s="685"/>
      <c r="N1046" s="665"/>
      <c r="O1046" s="221"/>
      <c r="P1046" s="221"/>
      <c r="Q1046" s="221"/>
      <c r="R1046" s="221"/>
      <c r="S1046" s="221"/>
    </row>
    <row r="1047" spans="1:19" ht="15.75" x14ac:dyDescent="0.25">
      <c r="A1047" s="178"/>
      <c r="B1047" s="179"/>
      <c r="C1047" s="683" t="s">
        <v>608</v>
      </c>
      <c r="D1047" s="684"/>
      <c r="E1047" s="684"/>
      <c r="F1047" s="684"/>
      <c r="G1047" s="684"/>
      <c r="H1047" s="684"/>
      <c r="I1047" s="684"/>
      <c r="J1047" s="684"/>
      <c r="K1047" s="684"/>
      <c r="L1047" s="684"/>
      <c r="M1047" s="685"/>
      <c r="N1047" s="665"/>
      <c r="O1047" s="221"/>
      <c r="P1047" s="221"/>
      <c r="Q1047" s="221"/>
      <c r="R1047" s="221"/>
      <c r="S1047" s="221"/>
    </row>
    <row r="1048" spans="1:19" ht="15.75" x14ac:dyDescent="0.25">
      <c r="A1048" s="178"/>
      <c r="B1048" s="179"/>
      <c r="C1048" s="683" t="s">
        <v>609</v>
      </c>
      <c r="D1048" s="684"/>
      <c r="E1048" s="684"/>
      <c r="F1048" s="684"/>
      <c r="G1048" s="684"/>
      <c r="H1048" s="684"/>
      <c r="I1048" s="684"/>
      <c r="J1048" s="684"/>
      <c r="K1048" s="684"/>
      <c r="L1048" s="684"/>
      <c r="M1048" s="685"/>
      <c r="N1048" s="665"/>
      <c r="O1048" s="221"/>
      <c r="P1048" s="221"/>
      <c r="Q1048" s="221"/>
      <c r="R1048" s="221"/>
      <c r="S1048" s="221"/>
    </row>
    <row r="1049" spans="1:19" ht="16.5" thickBot="1" x14ac:dyDescent="0.3">
      <c r="A1049" s="183"/>
      <c r="B1049" s="184"/>
      <c r="C1049" s="683"/>
      <c r="D1049" s="684"/>
      <c r="E1049" s="684"/>
      <c r="F1049" s="684"/>
      <c r="G1049" s="684"/>
      <c r="H1049" s="684"/>
      <c r="I1049" s="684"/>
      <c r="J1049" s="684"/>
      <c r="K1049" s="684"/>
      <c r="L1049" s="684"/>
      <c r="M1049" s="685"/>
      <c r="N1049" s="665"/>
      <c r="O1049" s="221"/>
      <c r="P1049" s="221"/>
      <c r="Q1049" s="221"/>
      <c r="R1049" s="221"/>
      <c r="S1049" s="221"/>
    </row>
    <row r="1050" spans="1:19" ht="16.5" thickBot="1" x14ac:dyDescent="0.3">
      <c r="A1050" s="666" t="s">
        <v>314</v>
      </c>
      <c r="B1050" s="686" t="s">
        <v>298</v>
      </c>
      <c r="C1050" s="686" t="s">
        <v>299</v>
      </c>
      <c r="D1050" s="686" t="s">
        <v>300</v>
      </c>
      <c r="E1050" s="686" t="s">
        <v>301</v>
      </c>
      <c r="F1050" s="686" t="s">
        <v>300</v>
      </c>
      <c r="G1050" s="686" t="s">
        <v>302</v>
      </c>
      <c r="H1050" s="686" t="s">
        <v>302</v>
      </c>
      <c r="I1050" s="686" t="s">
        <v>301</v>
      </c>
      <c r="J1050" s="686" t="s">
        <v>303</v>
      </c>
      <c r="K1050" s="686" t="s">
        <v>304</v>
      </c>
      <c r="L1050" s="686" t="s">
        <v>305</v>
      </c>
      <c r="M1050" s="686" t="s">
        <v>306</v>
      </c>
      <c r="N1050" s="665"/>
      <c r="O1050" s="221"/>
      <c r="P1050" s="221"/>
      <c r="Q1050" s="221"/>
      <c r="R1050" s="221"/>
      <c r="S1050" s="221"/>
    </row>
    <row r="1051" spans="1:19" ht="16.5" thickBot="1" x14ac:dyDescent="0.3">
      <c r="A1051" s="687">
        <f>SUM(B1051:M1051)</f>
        <v>641520</v>
      </c>
      <c r="B1051" s="688">
        <v>53460</v>
      </c>
      <c r="C1051" s="688">
        <v>53460</v>
      </c>
      <c r="D1051" s="688">
        <v>53460</v>
      </c>
      <c r="E1051" s="688">
        <v>53460</v>
      </c>
      <c r="F1051" s="688">
        <v>53460</v>
      </c>
      <c r="G1051" s="688">
        <v>53460</v>
      </c>
      <c r="H1051" s="688">
        <v>53460</v>
      </c>
      <c r="I1051" s="688">
        <v>53460</v>
      </c>
      <c r="J1051" s="688">
        <v>53460</v>
      </c>
      <c r="K1051" s="688">
        <v>53460</v>
      </c>
      <c r="L1051" s="688">
        <v>53460</v>
      </c>
      <c r="M1051" s="688">
        <v>53460</v>
      </c>
      <c r="N1051" s="689"/>
      <c r="O1051" s="690"/>
      <c r="P1051" s="690"/>
      <c r="Q1051" s="690"/>
      <c r="R1051" s="690"/>
      <c r="S1051" s="690"/>
    </row>
    <row r="1052" spans="1:19" ht="16.5" thickBot="1" x14ac:dyDescent="0.3">
      <c r="A1052" s="691"/>
      <c r="B1052" s="691"/>
      <c r="C1052" s="691"/>
      <c r="D1052" s="691"/>
      <c r="E1052" s="691"/>
      <c r="F1052" s="691"/>
      <c r="G1052" s="691"/>
      <c r="H1052" s="691"/>
      <c r="I1052" s="691"/>
      <c r="J1052" s="691"/>
      <c r="K1052" s="691"/>
      <c r="L1052" s="691"/>
      <c r="M1052" s="691"/>
      <c r="N1052" s="692"/>
      <c r="O1052" s="690"/>
      <c r="P1052" s="690"/>
      <c r="Q1052" s="690"/>
      <c r="R1052" s="690"/>
      <c r="S1052" s="690"/>
    </row>
    <row r="1053" spans="1:19" ht="16.5" thickBot="1" x14ac:dyDescent="0.3">
      <c r="A1053" s="662" t="s">
        <v>307</v>
      </c>
      <c r="B1053" s="663"/>
      <c r="C1053" s="663"/>
      <c r="D1053" s="663"/>
      <c r="E1053" s="663"/>
      <c r="F1053" s="663"/>
      <c r="G1053" s="663"/>
      <c r="H1053" s="663"/>
      <c r="I1053" s="663"/>
      <c r="J1053" s="663"/>
      <c r="K1053" s="663"/>
      <c r="L1053" s="663"/>
      <c r="M1053" s="664"/>
      <c r="N1053" s="665"/>
      <c r="O1053" s="221"/>
      <c r="P1053" s="221"/>
      <c r="Q1053" s="221"/>
      <c r="R1053" s="221"/>
      <c r="S1053" s="221"/>
    </row>
    <row r="1054" spans="1:19" ht="16.5" thickBot="1" x14ac:dyDescent="0.3">
      <c r="A1054" s="666" t="s">
        <v>378</v>
      </c>
      <c r="B1054" s="673">
        <v>2</v>
      </c>
      <c r="C1054" s="669" t="s">
        <v>610</v>
      </c>
      <c r="D1054" s="670"/>
      <c r="E1054" s="670"/>
      <c r="F1054" s="670"/>
      <c r="G1054" s="670"/>
      <c r="H1054" s="670"/>
      <c r="I1054" s="670"/>
      <c r="J1054" s="670"/>
      <c r="K1054" s="670"/>
      <c r="L1054" s="670"/>
      <c r="M1054" s="671"/>
      <c r="N1054" s="665"/>
      <c r="O1054" s="221"/>
      <c r="P1054" s="221"/>
      <c r="Q1054" s="221"/>
      <c r="R1054" s="221"/>
      <c r="S1054" s="221"/>
    </row>
    <row r="1055" spans="1:19" ht="16.5" thickBot="1" x14ac:dyDescent="0.3">
      <c r="A1055" s="169" t="s">
        <v>289</v>
      </c>
      <c r="B1055" s="170"/>
      <c r="C1055" s="669" t="s">
        <v>611</v>
      </c>
      <c r="D1055" s="670"/>
      <c r="E1055" s="670"/>
      <c r="F1055" s="670"/>
      <c r="G1055" s="670"/>
      <c r="H1055" s="670"/>
      <c r="I1055" s="670"/>
      <c r="J1055" s="670"/>
      <c r="K1055" s="670"/>
      <c r="L1055" s="670"/>
      <c r="M1055" s="671"/>
      <c r="N1055" s="665"/>
      <c r="O1055" s="221"/>
      <c r="P1055" s="221"/>
      <c r="Q1055" s="221"/>
      <c r="R1055" s="221"/>
      <c r="S1055" s="221"/>
    </row>
    <row r="1056" spans="1:19" ht="16.5" thickBot="1" x14ac:dyDescent="0.3">
      <c r="A1056" s="169" t="s">
        <v>291</v>
      </c>
      <c r="B1056" s="170"/>
      <c r="C1056" s="677">
        <v>12</v>
      </c>
      <c r="D1056" s="678"/>
      <c r="E1056" s="678"/>
      <c r="F1056" s="678"/>
      <c r="G1056" s="678"/>
      <c r="H1056" s="678"/>
      <c r="I1056" s="678"/>
      <c r="J1056" s="678"/>
      <c r="K1056" s="678"/>
      <c r="L1056" s="678"/>
      <c r="M1056" s="679"/>
      <c r="N1056" s="665"/>
      <c r="O1056" s="221"/>
      <c r="P1056" s="221"/>
      <c r="Q1056" s="221"/>
      <c r="R1056" s="221"/>
      <c r="S1056" s="221"/>
    </row>
    <row r="1057" spans="1:19" ht="15.75" x14ac:dyDescent="0.25">
      <c r="A1057" s="173" t="s">
        <v>292</v>
      </c>
      <c r="B1057" s="174"/>
      <c r="C1057" s="681" t="s">
        <v>612</v>
      </c>
      <c r="D1057" s="681"/>
      <c r="E1057" s="681"/>
      <c r="F1057" s="681"/>
      <c r="G1057" s="681"/>
      <c r="H1057" s="681"/>
      <c r="I1057" s="681"/>
      <c r="J1057" s="681"/>
      <c r="K1057" s="681"/>
      <c r="L1057" s="681"/>
      <c r="M1057" s="682"/>
      <c r="N1057" s="665"/>
      <c r="O1057" s="221"/>
      <c r="P1057" s="221"/>
      <c r="Q1057" s="221"/>
      <c r="R1057" s="221"/>
      <c r="S1057" s="221"/>
    </row>
    <row r="1058" spans="1:19" ht="15.75" x14ac:dyDescent="0.25">
      <c r="A1058" s="178"/>
      <c r="B1058" s="179"/>
      <c r="C1058" s="693" t="s">
        <v>613</v>
      </c>
      <c r="D1058" s="693"/>
      <c r="E1058" s="693"/>
      <c r="F1058" s="693"/>
      <c r="G1058" s="693"/>
      <c r="H1058" s="693"/>
      <c r="I1058" s="693"/>
      <c r="J1058" s="693"/>
      <c r="K1058" s="693"/>
      <c r="L1058" s="693"/>
      <c r="M1058" s="685"/>
      <c r="N1058" s="665"/>
      <c r="O1058" s="221"/>
      <c r="P1058" s="221"/>
      <c r="Q1058" s="221"/>
      <c r="R1058" s="221"/>
      <c r="S1058" s="221"/>
    </row>
    <row r="1059" spans="1:19" ht="15.75" x14ac:dyDescent="0.25">
      <c r="A1059" s="178"/>
      <c r="B1059" s="179"/>
      <c r="C1059" s="693" t="s">
        <v>614</v>
      </c>
      <c r="D1059" s="693"/>
      <c r="E1059" s="693"/>
      <c r="F1059" s="693"/>
      <c r="G1059" s="693"/>
      <c r="H1059" s="693"/>
      <c r="I1059" s="693"/>
      <c r="J1059" s="693"/>
      <c r="K1059" s="693"/>
      <c r="L1059" s="693"/>
      <c r="M1059" s="685"/>
      <c r="N1059" s="665"/>
      <c r="O1059" s="221"/>
      <c r="P1059" s="221"/>
      <c r="Q1059" s="221"/>
      <c r="R1059" s="221"/>
      <c r="S1059" s="221"/>
    </row>
    <row r="1060" spans="1:19" ht="15.75" x14ac:dyDescent="0.25">
      <c r="A1060" s="178"/>
      <c r="B1060" s="179"/>
      <c r="C1060" s="693" t="s">
        <v>615</v>
      </c>
      <c r="D1060" s="693"/>
      <c r="E1060" s="693"/>
      <c r="F1060" s="693"/>
      <c r="G1060" s="693"/>
      <c r="H1060" s="693"/>
      <c r="I1060" s="693"/>
      <c r="J1060" s="693"/>
      <c r="K1060" s="693"/>
      <c r="L1060" s="693"/>
      <c r="M1060" s="685"/>
      <c r="N1060" s="665"/>
      <c r="O1060" s="221"/>
      <c r="P1060" s="221"/>
      <c r="Q1060" s="221"/>
      <c r="R1060" s="221"/>
      <c r="S1060" s="221"/>
    </row>
    <row r="1061" spans="1:19" ht="15.75" x14ac:dyDescent="0.25">
      <c r="A1061" s="178"/>
      <c r="B1061" s="179"/>
      <c r="C1061" s="693" t="s">
        <v>616</v>
      </c>
      <c r="D1061" s="693"/>
      <c r="E1061" s="693"/>
      <c r="F1061" s="693"/>
      <c r="G1061" s="693"/>
      <c r="H1061" s="693"/>
      <c r="I1061" s="693"/>
      <c r="J1061" s="693"/>
      <c r="K1061" s="693"/>
      <c r="L1061" s="693"/>
      <c r="M1061" s="685"/>
      <c r="N1061" s="665"/>
      <c r="O1061" s="221"/>
      <c r="P1061" s="221"/>
      <c r="Q1061" s="221"/>
      <c r="R1061" s="221"/>
      <c r="S1061" s="221"/>
    </row>
    <row r="1062" spans="1:19" ht="15.75" x14ac:dyDescent="0.25">
      <c r="A1062" s="178"/>
      <c r="B1062" s="179"/>
      <c r="C1062" s="693" t="s">
        <v>617</v>
      </c>
      <c r="D1062" s="693"/>
      <c r="E1062" s="693"/>
      <c r="F1062" s="693"/>
      <c r="G1062" s="693"/>
      <c r="H1062" s="693"/>
      <c r="I1062" s="693"/>
      <c r="J1062" s="693"/>
      <c r="K1062" s="693"/>
      <c r="L1062" s="693"/>
      <c r="M1062" s="685"/>
      <c r="N1062" s="665"/>
      <c r="O1062" s="221"/>
      <c r="P1062" s="221"/>
      <c r="Q1062" s="221"/>
      <c r="R1062" s="221"/>
      <c r="S1062" s="221"/>
    </row>
    <row r="1063" spans="1:19" ht="15.75" x14ac:dyDescent="0.25">
      <c r="A1063" s="178"/>
      <c r="B1063" s="179"/>
      <c r="C1063" s="693" t="s">
        <v>618</v>
      </c>
      <c r="D1063" s="693"/>
      <c r="E1063" s="693"/>
      <c r="F1063" s="693"/>
      <c r="G1063" s="693"/>
      <c r="H1063" s="693"/>
      <c r="I1063" s="693"/>
      <c r="J1063" s="693"/>
      <c r="K1063" s="693"/>
      <c r="L1063" s="693"/>
      <c r="M1063" s="685"/>
      <c r="N1063" s="665"/>
      <c r="O1063" s="221"/>
      <c r="P1063" s="221"/>
      <c r="Q1063" s="221"/>
      <c r="R1063" s="221"/>
      <c r="S1063" s="221"/>
    </row>
    <row r="1064" spans="1:19" ht="15.75" x14ac:dyDescent="0.2">
      <c r="A1064" s="178"/>
      <c r="B1064" s="179"/>
      <c r="C1064" s="693" t="s">
        <v>619</v>
      </c>
      <c r="D1064" s="693"/>
      <c r="E1064" s="693"/>
      <c r="F1064" s="693"/>
      <c r="G1064" s="693"/>
      <c r="H1064" s="693"/>
      <c r="I1064" s="693"/>
      <c r="J1064" s="693"/>
      <c r="K1064" s="693"/>
      <c r="L1064" s="693"/>
      <c r="M1064" s="685"/>
      <c r="N1064" s="693"/>
      <c r="O1064" s="693"/>
      <c r="P1064" s="693"/>
      <c r="Q1064" s="693"/>
      <c r="R1064" s="693"/>
      <c r="S1064" s="693"/>
    </row>
    <row r="1065" spans="1:19" ht="15.75" x14ac:dyDescent="0.25">
      <c r="A1065" s="178"/>
      <c r="B1065" s="179"/>
      <c r="C1065" s="693" t="s">
        <v>620</v>
      </c>
      <c r="D1065" s="693"/>
      <c r="E1065" s="693"/>
      <c r="F1065" s="693"/>
      <c r="G1065" s="693"/>
      <c r="H1065" s="693"/>
      <c r="I1065" s="693"/>
      <c r="J1065" s="693"/>
      <c r="K1065" s="693"/>
      <c r="L1065" s="693"/>
      <c r="M1065" s="685"/>
      <c r="N1065" s="694"/>
      <c r="O1065" s="221"/>
      <c r="P1065" s="221"/>
      <c r="Q1065" s="221"/>
      <c r="R1065" s="221"/>
      <c r="S1065" s="221"/>
    </row>
    <row r="1066" spans="1:19" ht="15.75" x14ac:dyDescent="0.25">
      <c r="A1066" s="178"/>
      <c r="B1066" s="179"/>
      <c r="C1066" s="693" t="s">
        <v>621</v>
      </c>
      <c r="D1066" s="693"/>
      <c r="E1066" s="693"/>
      <c r="F1066" s="693"/>
      <c r="G1066" s="693"/>
      <c r="H1066" s="693"/>
      <c r="I1066" s="693"/>
      <c r="J1066" s="693"/>
      <c r="K1066" s="693"/>
      <c r="L1066" s="693"/>
      <c r="M1066" s="685"/>
      <c r="N1066" s="694"/>
      <c r="O1066" s="221"/>
      <c r="P1066" s="221"/>
      <c r="Q1066" s="221"/>
      <c r="R1066" s="221"/>
      <c r="S1066" s="221"/>
    </row>
    <row r="1067" spans="1:19" ht="15.75" x14ac:dyDescent="0.25">
      <c r="A1067" s="178"/>
      <c r="B1067" s="179"/>
      <c r="C1067" s="693" t="s">
        <v>622</v>
      </c>
      <c r="D1067" s="693"/>
      <c r="E1067" s="693"/>
      <c r="F1067" s="693"/>
      <c r="G1067" s="693"/>
      <c r="H1067" s="693"/>
      <c r="I1067" s="693"/>
      <c r="J1067" s="693"/>
      <c r="K1067" s="693"/>
      <c r="L1067" s="693"/>
      <c r="M1067" s="685"/>
      <c r="N1067" s="694"/>
      <c r="O1067" s="221"/>
      <c r="P1067" s="221"/>
      <c r="Q1067" s="221"/>
      <c r="R1067" s="221"/>
      <c r="S1067" s="221"/>
    </row>
    <row r="1068" spans="1:19" ht="15.75" x14ac:dyDescent="0.25">
      <c r="A1068" s="178"/>
      <c r="B1068" s="179"/>
      <c r="C1068" s="693" t="s">
        <v>623</v>
      </c>
      <c r="D1068" s="693"/>
      <c r="E1068" s="693"/>
      <c r="F1068" s="693"/>
      <c r="G1068" s="693"/>
      <c r="H1068" s="693"/>
      <c r="I1068" s="693"/>
      <c r="J1068" s="693"/>
      <c r="K1068" s="693"/>
      <c r="L1068" s="693"/>
      <c r="M1068" s="685"/>
      <c r="N1068" s="694"/>
      <c r="O1068" s="221"/>
      <c r="P1068" s="221"/>
      <c r="Q1068" s="221"/>
      <c r="R1068" s="221"/>
      <c r="S1068" s="221"/>
    </row>
    <row r="1069" spans="1:19" ht="15.75" x14ac:dyDescent="0.25">
      <c r="A1069" s="178"/>
      <c r="B1069" s="179"/>
      <c r="C1069" s="693"/>
      <c r="D1069" s="693"/>
      <c r="E1069" s="693"/>
      <c r="F1069" s="693"/>
      <c r="G1069" s="693"/>
      <c r="H1069" s="693"/>
      <c r="I1069" s="693"/>
      <c r="J1069" s="693"/>
      <c r="K1069" s="693"/>
      <c r="L1069" s="693"/>
      <c r="M1069" s="685"/>
      <c r="N1069" s="694"/>
      <c r="O1069" s="221"/>
      <c r="P1069" s="221"/>
      <c r="Q1069" s="221"/>
      <c r="R1069" s="221"/>
      <c r="S1069" s="221"/>
    </row>
    <row r="1070" spans="1:19" ht="16.5" thickBot="1" x14ac:dyDescent="0.3">
      <c r="A1070" s="183"/>
      <c r="B1070" s="184"/>
      <c r="C1070" s="695"/>
      <c r="D1070" s="695"/>
      <c r="E1070" s="695"/>
      <c r="F1070" s="695"/>
      <c r="G1070" s="695"/>
      <c r="H1070" s="695"/>
      <c r="I1070" s="695"/>
      <c r="J1070" s="695"/>
      <c r="K1070" s="695"/>
      <c r="L1070" s="695"/>
      <c r="M1070" s="696"/>
      <c r="N1070" s="694"/>
      <c r="O1070" s="221"/>
      <c r="P1070" s="221"/>
      <c r="Q1070" s="221"/>
      <c r="R1070" s="221"/>
      <c r="S1070" s="221"/>
    </row>
    <row r="1071" spans="1:19" ht="16.5" thickBot="1" x14ac:dyDescent="0.3">
      <c r="A1071" s="666" t="s">
        <v>314</v>
      </c>
      <c r="B1071" s="686" t="s">
        <v>298</v>
      </c>
      <c r="C1071" s="686" t="s">
        <v>299</v>
      </c>
      <c r="D1071" s="686" t="s">
        <v>300</v>
      </c>
      <c r="E1071" s="686" t="s">
        <v>301</v>
      </c>
      <c r="F1071" s="686" t="s">
        <v>300</v>
      </c>
      <c r="G1071" s="686" t="s">
        <v>302</v>
      </c>
      <c r="H1071" s="686" t="s">
        <v>302</v>
      </c>
      <c r="I1071" s="686" t="s">
        <v>301</v>
      </c>
      <c r="J1071" s="686" t="s">
        <v>303</v>
      </c>
      <c r="K1071" s="686" t="s">
        <v>304</v>
      </c>
      <c r="L1071" s="686" t="s">
        <v>305</v>
      </c>
      <c r="M1071" s="686" t="s">
        <v>306</v>
      </c>
      <c r="N1071" s="665"/>
      <c r="O1071" s="221"/>
      <c r="P1071" s="221"/>
      <c r="Q1071" s="221"/>
      <c r="R1071" s="221"/>
      <c r="S1071" s="221"/>
    </row>
    <row r="1072" spans="1:19" ht="16.5" thickBot="1" x14ac:dyDescent="0.3">
      <c r="A1072" s="687">
        <f>SUM(B1072:M1072)</f>
        <v>12</v>
      </c>
      <c r="B1072" s="697">
        <v>1</v>
      </c>
      <c r="C1072" s="697">
        <v>1</v>
      </c>
      <c r="D1072" s="697">
        <v>1</v>
      </c>
      <c r="E1072" s="697">
        <v>1</v>
      </c>
      <c r="F1072" s="697">
        <v>1</v>
      </c>
      <c r="G1072" s="697">
        <v>1</v>
      </c>
      <c r="H1072" s="697">
        <v>1</v>
      </c>
      <c r="I1072" s="697">
        <v>1</v>
      </c>
      <c r="J1072" s="697">
        <v>1</v>
      </c>
      <c r="K1072" s="697">
        <v>1</v>
      </c>
      <c r="L1072" s="697">
        <v>1</v>
      </c>
      <c r="M1072" s="697">
        <v>1</v>
      </c>
      <c r="N1072" s="689"/>
      <c r="O1072" s="690"/>
      <c r="P1072" s="690"/>
      <c r="Q1072" s="690"/>
      <c r="R1072" s="690"/>
      <c r="S1072" s="690"/>
    </row>
    <row r="1073" spans="1:19" ht="16.5" thickBot="1" x14ac:dyDescent="0.3">
      <c r="A1073" s="691"/>
      <c r="B1073" s="691"/>
      <c r="C1073" s="691"/>
      <c r="D1073" s="691"/>
      <c r="E1073" s="691"/>
      <c r="F1073" s="691"/>
      <c r="G1073" s="691"/>
      <c r="H1073" s="691"/>
      <c r="I1073" s="691"/>
      <c r="J1073" s="691"/>
      <c r="K1073" s="691"/>
      <c r="L1073" s="691"/>
      <c r="M1073" s="691"/>
      <c r="N1073" s="692"/>
      <c r="O1073" s="690"/>
      <c r="P1073" s="690"/>
      <c r="Q1073" s="690"/>
      <c r="R1073" s="690"/>
      <c r="S1073" s="690"/>
    </row>
    <row r="1074" spans="1:19" ht="16.5" thickBot="1" x14ac:dyDescent="0.3">
      <c r="A1074" s="662" t="s">
        <v>315</v>
      </c>
      <c r="B1074" s="663"/>
      <c r="C1074" s="663"/>
      <c r="D1074" s="663"/>
      <c r="E1074" s="663"/>
      <c r="F1074" s="663"/>
      <c r="G1074" s="663"/>
      <c r="H1074" s="663"/>
      <c r="I1074" s="663"/>
      <c r="J1074" s="663"/>
      <c r="K1074" s="663"/>
      <c r="L1074" s="663"/>
      <c r="M1074" s="664"/>
      <c r="N1074" s="698"/>
      <c r="O1074" s="698"/>
      <c r="P1074" s="698"/>
      <c r="Q1074" s="698"/>
      <c r="R1074" s="698"/>
      <c r="S1074" s="698"/>
    </row>
    <row r="1075" spans="1:19" ht="16.5" thickBot="1" x14ac:dyDescent="0.3">
      <c r="A1075" s="666" t="s">
        <v>316</v>
      </c>
      <c r="B1075" s="673">
        <v>3</v>
      </c>
      <c r="C1075" s="669" t="s">
        <v>624</v>
      </c>
      <c r="D1075" s="670"/>
      <c r="E1075" s="670"/>
      <c r="F1075" s="670"/>
      <c r="G1075" s="670"/>
      <c r="H1075" s="670"/>
      <c r="I1075" s="670"/>
      <c r="J1075" s="670"/>
      <c r="K1075" s="670"/>
      <c r="L1075" s="670"/>
      <c r="M1075" s="671"/>
      <c r="N1075" s="698"/>
      <c r="O1075" s="698"/>
      <c r="P1075" s="698"/>
      <c r="Q1075" s="698"/>
      <c r="R1075" s="698"/>
      <c r="S1075" s="698"/>
    </row>
    <row r="1076" spans="1:19" ht="16.5" thickBot="1" x14ac:dyDescent="0.3">
      <c r="A1076" s="169" t="s">
        <v>289</v>
      </c>
      <c r="B1076" s="170"/>
      <c r="C1076" s="669" t="s">
        <v>625</v>
      </c>
      <c r="D1076" s="670"/>
      <c r="E1076" s="670"/>
      <c r="F1076" s="670"/>
      <c r="G1076" s="670"/>
      <c r="H1076" s="670"/>
      <c r="I1076" s="670"/>
      <c r="J1076" s="670"/>
      <c r="K1076" s="670"/>
      <c r="L1076" s="670"/>
      <c r="M1076" s="671"/>
      <c r="N1076" s="698"/>
      <c r="O1076" s="698"/>
      <c r="P1076" s="698"/>
      <c r="Q1076" s="698"/>
      <c r="R1076" s="698"/>
      <c r="S1076" s="698"/>
    </row>
    <row r="1077" spans="1:19" ht="16.5" thickBot="1" x14ac:dyDescent="0.3">
      <c r="A1077" s="169" t="s">
        <v>291</v>
      </c>
      <c r="B1077" s="170"/>
      <c r="C1077" s="677" t="s">
        <v>626</v>
      </c>
      <c r="D1077" s="678"/>
      <c r="E1077" s="678"/>
      <c r="F1077" s="678"/>
      <c r="G1077" s="678"/>
      <c r="H1077" s="678"/>
      <c r="I1077" s="678"/>
      <c r="J1077" s="678"/>
      <c r="K1077" s="678"/>
      <c r="L1077" s="678"/>
      <c r="M1077" s="679"/>
      <c r="N1077" s="698"/>
      <c r="O1077" s="698"/>
      <c r="P1077" s="698"/>
      <c r="Q1077" s="698"/>
      <c r="R1077" s="698"/>
      <c r="S1077" s="698"/>
    </row>
    <row r="1078" spans="1:19" ht="15.75" x14ac:dyDescent="0.25">
      <c r="A1078" s="173" t="s">
        <v>292</v>
      </c>
      <c r="B1078" s="174"/>
      <c r="C1078" s="680" t="s">
        <v>627</v>
      </c>
      <c r="D1078" s="681"/>
      <c r="E1078" s="681"/>
      <c r="F1078" s="681"/>
      <c r="G1078" s="681"/>
      <c r="H1078" s="681"/>
      <c r="I1078" s="681"/>
      <c r="J1078" s="681"/>
      <c r="K1078" s="681"/>
      <c r="L1078" s="681"/>
      <c r="M1078" s="682"/>
      <c r="N1078" s="698"/>
      <c r="O1078" s="698"/>
      <c r="P1078" s="698"/>
      <c r="Q1078" s="698"/>
      <c r="R1078" s="698"/>
      <c r="S1078" s="698"/>
    </row>
    <row r="1079" spans="1:19" ht="15.75" x14ac:dyDescent="0.25">
      <c r="A1079" s="178"/>
      <c r="B1079" s="179"/>
      <c r="C1079" s="683" t="s">
        <v>607</v>
      </c>
      <c r="D1079" s="693"/>
      <c r="E1079" s="693"/>
      <c r="F1079" s="693"/>
      <c r="G1079" s="693"/>
      <c r="H1079" s="693"/>
      <c r="I1079" s="693"/>
      <c r="J1079" s="693"/>
      <c r="K1079" s="693"/>
      <c r="L1079" s="693"/>
      <c r="M1079" s="685"/>
      <c r="N1079" s="698"/>
      <c r="O1079" s="698"/>
      <c r="P1079" s="698"/>
      <c r="Q1079" s="698"/>
      <c r="R1079" s="698"/>
      <c r="S1079" s="698"/>
    </row>
    <row r="1080" spans="1:19" ht="15.75" x14ac:dyDescent="0.25">
      <c r="A1080" s="178"/>
      <c r="B1080" s="179"/>
      <c r="C1080" s="683" t="s">
        <v>628</v>
      </c>
      <c r="D1080" s="693"/>
      <c r="E1080" s="693"/>
      <c r="F1080" s="693"/>
      <c r="G1080" s="693"/>
      <c r="H1080" s="693"/>
      <c r="I1080" s="693"/>
      <c r="J1080" s="693"/>
      <c r="K1080" s="693"/>
      <c r="L1080" s="693"/>
      <c r="M1080" s="685"/>
      <c r="N1080" s="698"/>
      <c r="O1080" s="698"/>
      <c r="P1080" s="698"/>
      <c r="Q1080" s="698"/>
      <c r="R1080" s="698"/>
      <c r="S1080" s="698"/>
    </row>
    <row r="1081" spans="1:19" ht="15.75" x14ac:dyDescent="0.25">
      <c r="A1081" s="178"/>
      <c r="B1081" s="179"/>
      <c r="C1081" s="683" t="s">
        <v>629</v>
      </c>
      <c r="D1081" s="684"/>
      <c r="E1081" s="684"/>
      <c r="F1081" s="684"/>
      <c r="G1081" s="684"/>
      <c r="H1081" s="684"/>
      <c r="I1081" s="684"/>
      <c r="J1081" s="684"/>
      <c r="K1081" s="684"/>
      <c r="L1081" s="684"/>
      <c r="M1081" s="685"/>
      <c r="N1081" s="698"/>
      <c r="O1081" s="698"/>
      <c r="P1081" s="698"/>
      <c r="Q1081" s="698"/>
      <c r="R1081" s="698"/>
      <c r="S1081" s="698"/>
    </row>
    <row r="1082" spans="1:19" ht="15.75" x14ac:dyDescent="0.25">
      <c r="A1082" s="178"/>
      <c r="B1082" s="179"/>
      <c r="C1082" s="683" t="s">
        <v>630</v>
      </c>
      <c r="D1082" s="684"/>
      <c r="E1082" s="684"/>
      <c r="F1082" s="684"/>
      <c r="G1082" s="684"/>
      <c r="H1082" s="684"/>
      <c r="I1082" s="684"/>
      <c r="J1082" s="684"/>
      <c r="K1082" s="684"/>
      <c r="L1082" s="684"/>
      <c r="M1082" s="685"/>
      <c r="N1082" s="698"/>
      <c r="O1082" s="698"/>
      <c r="P1082" s="698"/>
      <c r="Q1082" s="698"/>
      <c r="R1082" s="698"/>
      <c r="S1082" s="698"/>
    </row>
    <row r="1083" spans="1:19" ht="15.75" x14ac:dyDescent="0.25">
      <c r="A1083" s="178"/>
      <c r="B1083" s="179"/>
      <c r="C1083" s="683" t="s">
        <v>631</v>
      </c>
      <c r="D1083" s="684"/>
      <c r="E1083" s="684"/>
      <c r="F1083" s="684"/>
      <c r="G1083" s="684"/>
      <c r="H1083" s="684"/>
      <c r="I1083" s="684"/>
      <c r="J1083" s="684"/>
      <c r="K1083" s="684"/>
      <c r="L1083" s="684"/>
      <c r="M1083" s="685"/>
      <c r="N1083" s="698"/>
      <c r="O1083" s="698"/>
      <c r="P1083" s="698"/>
      <c r="Q1083" s="698"/>
      <c r="R1083" s="698"/>
      <c r="S1083" s="698"/>
    </row>
    <row r="1084" spans="1:19" ht="16.5" thickBot="1" x14ac:dyDescent="0.3">
      <c r="A1084" s="183"/>
      <c r="B1084" s="184"/>
      <c r="C1084" s="683"/>
      <c r="D1084" s="684"/>
      <c r="E1084" s="684"/>
      <c r="F1084" s="684"/>
      <c r="G1084" s="684"/>
      <c r="H1084" s="684"/>
      <c r="I1084" s="684"/>
      <c r="J1084" s="684"/>
      <c r="K1084" s="684"/>
      <c r="L1084" s="684"/>
      <c r="M1084" s="685"/>
      <c r="N1084" s="698"/>
      <c r="O1084" s="698"/>
      <c r="P1084" s="698"/>
      <c r="Q1084" s="698"/>
      <c r="R1084" s="698"/>
      <c r="S1084" s="698"/>
    </row>
    <row r="1085" spans="1:19" ht="16.5" thickBot="1" x14ac:dyDescent="0.3">
      <c r="A1085" s="666" t="s">
        <v>314</v>
      </c>
      <c r="B1085" s="686" t="s">
        <v>298</v>
      </c>
      <c r="C1085" s="686" t="s">
        <v>299</v>
      </c>
      <c r="D1085" s="686" t="s">
        <v>300</v>
      </c>
      <c r="E1085" s="686" t="s">
        <v>301</v>
      </c>
      <c r="F1085" s="686" t="s">
        <v>300</v>
      </c>
      <c r="G1085" s="686" t="s">
        <v>302</v>
      </c>
      <c r="H1085" s="686" t="s">
        <v>302</v>
      </c>
      <c r="I1085" s="686" t="s">
        <v>301</v>
      </c>
      <c r="J1085" s="686" t="s">
        <v>303</v>
      </c>
      <c r="K1085" s="686" t="s">
        <v>304</v>
      </c>
      <c r="L1085" s="686" t="s">
        <v>305</v>
      </c>
      <c r="M1085" s="686" t="s">
        <v>306</v>
      </c>
      <c r="N1085" s="698"/>
      <c r="O1085" s="698"/>
      <c r="P1085" s="698"/>
      <c r="Q1085" s="698"/>
      <c r="R1085" s="698"/>
      <c r="S1085" s="698"/>
    </row>
    <row r="1086" spans="1:19" ht="16.5" thickBot="1" x14ac:dyDescent="0.3">
      <c r="A1086" s="687">
        <f>SUM(B1086:M1086)</f>
        <v>7630</v>
      </c>
      <c r="B1086" s="697">
        <v>622</v>
      </c>
      <c r="C1086" s="697">
        <v>560</v>
      </c>
      <c r="D1086" s="697">
        <v>629</v>
      </c>
      <c r="E1086" s="697">
        <v>641</v>
      </c>
      <c r="F1086" s="697">
        <v>678</v>
      </c>
      <c r="G1086" s="697">
        <v>660</v>
      </c>
      <c r="H1086" s="697">
        <v>675</v>
      </c>
      <c r="I1086" s="697">
        <v>678</v>
      </c>
      <c r="J1086" s="697">
        <v>660</v>
      </c>
      <c r="K1086" s="697">
        <v>622</v>
      </c>
      <c r="L1086" s="697">
        <v>583</v>
      </c>
      <c r="M1086" s="697">
        <v>622</v>
      </c>
      <c r="N1086" s="698"/>
      <c r="O1086" s="698"/>
      <c r="P1086" s="698"/>
      <c r="Q1086" s="698"/>
      <c r="R1086" s="698"/>
      <c r="S1086" s="698"/>
    </row>
    <row r="1087" spans="1:19" ht="16.5" thickBot="1" x14ac:dyDescent="0.3">
      <c r="A1087" s="691"/>
      <c r="B1087" s="691"/>
      <c r="C1087" s="691"/>
      <c r="D1087" s="691"/>
      <c r="E1087" s="691"/>
      <c r="F1087" s="691"/>
      <c r="G1087" s="691"/>
      <c r="H1087" s="691"/>
      <c r="I1087" s="691"/>
      <c r="J1087" s="691"/>
      <c r="K1087" s="691"/>
      <c r="L1087" s="691"/>
      <c r="M1087" s="691"/>
      <c r="N1087" s="699"/>
      <c r="O1087" s="699"/>
      <c r="P1087" s="699"/>
      <c r="Q1087" s="699"/>
      <c r="R1087" s="221"/>
      <c r="S1087" s="221"/>
    </row>
    <row r="1088" spans="1:19" ht="16.5" thickBot="1" x14ac:dyDescent="0.3">
      <c r="A1088" s="231" t="s">
        <v>325</v>
      </c>
      <c r="B1088" s="232"/>
      <c r="C1088" s="232"/>
      <c r="D1088" s="232"/>
      <c r="E1088" s="232"/>
      <c r="F1088" s="232"/>
      <c r="G1088" s="232"/>
      <c r="H1088" s="232"/>
      <c r="I1088" s="232"/>
      <c r="J1088" s="232"/>
      <c r="K1088" s="232"/>
      <c r="L1088" s="232"/>
      <c r="M1088" s="233"/>
      <c r="N1088" s="665"/>
      <c r="O1088" s="221"/>
      <c r="P1088" s="221"/>
      <c r="Q1088" s="221"/>
      <c r="R1088" s="221"/>
      <c r="S1088" s="221"/>
    </row>
    <row r="1089" spans="1:19" ht="16.5" thickBot="1" x14ac:dyDescent="0.3">
      <c r="A1089" s="234" t="s">
        <v>326</v>
      </c>
      <c r="B1089" s="288" t="s">
        <v>9</v>
      </c>
      <c r="C1089" s="289" t="str">
        <f>IF((B1089=""),"",VLOOKUP(B1089,ca,2,0))</f>
        <v>SECTOR PUBLICO MUNICIPAL</v>
      </c>
      <c r="D1089" s="290"/>
      <c r="E1089" s="290"/>
      <c r="F1089" s="290"/>
      <c r="G1089" s="290"/>
      <c r="H1089" s="290"/>
      <c r="I1089" s="290"/>
      <c r="J1089" s="290"/>
      <c r="K1089" s="290"/>
      <c r="L1089" s="290"/>
      <c r="M1089" s="291"/>
      <c r="N1089" s="665"/>
      <c r="O1089" s="221"/>
      <c r="P1089" s="221"/>
      <c r="Q1089" s="221"/>
      <c r="R1089" s="221"/>
      <c r="S1089" s="221"/>
    </row>
    <row r="1090" spans="1:19" ht="16.5" thickBot="1" x14ac:dyDescent="0.3">
      <c r="A1090" s="234" t="s">
        <v>327</v>
      </c>
      <c r="B1090" s="288" t="s">
        <v>15</v>
      </c>
      <c r="C1090" s="289" t="str">
        <f>IF((B1090=""),"",VLOOKUP(B1090,ca,2,0))</f>
        <v>SECTOR PUBLICO NO FINANCIERO</v>
      </c>
      <c r="D1090" s="290"/>
      <c r="E1090" s="290"/>
      <c r="F1090" s="290"/>
      <c r="G1090" s="290"/>
      <c r="H1090" s="290"/>
      <c r="I1090" s="290"/>
      <c r="J1090" s="290"/>
      <c r="K1090" s="290"/>
      <c r="L1090" s="290"/>
      <c r="M1090" s="291"/>
      <c r="N1090" s="665"/>
      <c r="O1090" s="221"/>
      <c r="P1090" s="221"/>
      <c r="Q1090" s="221"/>
      <c r="R1090" s="221"/>
      <c r="S1090" s="221"/>
    </row>
    <row r="1091" spans="1:19" ht="16.5" thickBot="1" x14ac:dyDescent="0.3">
      <c r="A1091" s="234" t="s">
        <v>328</v>
      </c>
      <c r="B1091" s="288" t="s">
        <v>21</v>
      </c>
      <c r="C1091" s="289" t="str">
        <f>IF((B1091=""),"",VLOOKUP(B1091,ca,2,0))</f>
        <v>GOBIERNO GENERAL MUNICIPAL</v>
      </c>
      <c r="D1091" s="290"/>
      <c r="E1091" s="290"/>
      <c r="F1091" s="290"/>
      <c r="G1091" s="290"/>
      <c r="H1091" s="290"/>
      <c r="I1091" s="290"/>
      <c r="J1091" s="290"/>
      <c r="K1091" s="290"/>
      <c r="L1091" s="290"/>
      <c r="M1091" s="291"/>
      <c r="N1091" s="665"/>
      <c r="O1091" s="221"/>
      <c r="P1091" s="221"/>
      <c r="Q1091" s="221"/>
      <c r="R1091" s="221"/>
      <c r="S1091" s="221"/>
    </row>
    <row r="1092" spans="1:19" ht="16.5" thickBot="1" x14ac:dyDescent="0.3">
      <c r="A1092" s="234" t="s">
        <v>329</v>
      </c>
      <c r="B1092" s="288" t="s">
        <v>27</v>
      </c>
      <c r="C1092" s="289" t="str">
        <f>IF((B1092=""),"",VLOOKUP(B1092,ca,2,0))</f>
        <v>Gobierno Municipal</v>
      </c>
      <c r="D1092" s="290"/>
      <c r="E1092" s="290"/>
      <c r="F1092" s="290"/>
      <c r="G1092" s="290"/>
      <c r="H1092" s="290"/>
      <c r="I1092" s="290"/>
      <c r="J1092" s="290"/>
      <c r="K1092" s="290"/>
      <c r="L1092" s="290"/>
      <c r="M1092" s="291"/>
      <c r="N1092" s="665"/>
      <c r="O1092" s="221"/>
      <c r="P1092" s="221"/>
      <c r="Q1092" s="221"/>
      <c r="R1092" s="221"/>
      <c r="S1092" s="221"/>
    </row>
    <row r="1093" spans="1:19" ht="16.5" thickBot="1" x14ac:dyDescent="0.3">
      <c r="A1093" s="234" t="s">
        <v>330</v>
      </c>
      <c r="B1093" s="288" t="s">
        <v>37</v>
      </c>
      <c r="C1093" s="289" t="str">
        <f>IF((B1093=""),"",VLOOKUP(B1093,ca,2,0))</f>
        <v>Entidades Paraestatales y Fideicomisos No Empresariales y No Financieros</v>
      </c>
      <c r="D1093" s="290"/>
      <c r="E1093" s="290"/>
      <c r="F1093" s="290"/>
      <c r="G1093" s="290"/>
      <c r="H1093" s="290"/>
      <c r="I1093" s="290"/>
      <c r="J1093" s="290"/>
      <c r="K1093" s="290"/>
      <c r="L1093" s="290"/>
      <c r="M1093" s="291"/>
      <c r="N1093" s="665"/>
      <c r="O1093" s="221"/>
      <c r="P1093" s="221"/>
      <c r="Q1093" s="221"/>
      <c r="R1093" s="221"/>
      <c r="S1093" s="221"/>
    </row>
    <row r="1094" spans="1:19" ht="16.5" thickBot="1" x14ac:dyDescent="0.3">
      <c r="A1094" s="234" t="s">
        <v>331</v>
      </c>
      <c r="B1094" s="668">
        <v>8109</v>
      </c>
      <c r="C1094" s="294" t="s">
        <v>632</v>
      </c>
      <c r="D1094" s="295"/>
      <c r="E1094" s="295"/>
      <c r="F1094" s="295"/>
      <c r="G1094" s="295"/>
      <c r="H1094" s="295"/>
      <c r="I1094" s="295"/>
      <c r="J1094" s="295"/>
      <c r="K1094" s="295"/>
      <c r="L1094" s="295"/>
      <c r="M1094" s="296"/>
      <c r="N1094" s="665"/>
      <c r="O1094" s="221"/>
      <c r="P1094" s="221"/>
      <c r="Q1094" s="221"/>
      <c r="R1094" s="221"/>
      <c r="S1094" s="221"/>
    </row>
    <row r="1095" spans="1:19" ht="16.5" thickBot="1" x14ac:dyDescent="0.3">
      <c r="A1095" s="672" t="s">
        <v>334</v>
      </c>
      <c r="B1095" s="672"/>
      <c r="C1095" s="672"/>
      <c r="D1095" s="672"/>
      <c r="E1095" s="672"/>
      <c r="F1095" s="672"/>
      <c r="G1095" s="672"/>
      <c r="H1095" s="672"/>
      <c r="I1095" s="672"/>
      <c r="J1095" s="672"/>
      <c r="K1095" s="672"/>
      <c r="L1095" s="672"/>
      <c r="M1095" s="672"/>
      <c r="N1095" s="221"/>
      <c r="O1095" s="221"/>
      <c r="P1095" s="221"/>
      <c r="Q1095" s="221"/>
      <c r="R1095" s="221"/>
      <c r="S1095" s="221"/>
    </row>
    <row r="1096" spans="1:19" ht="16.5" thickBot="1" x14ac:dyDescent="0.3">
      <c r="A1096" s="662" t="s">
        <v>335</v>
      </c>
      <c r="B1096" s="663"/>
      <c r="C1096" s="663"/>
      <c r="D1096" s="663"/>
      <c r="E1096" s="663"/>
      <c r="F1096" s="663"/>
      <c r="G1096" s="663"/>
      <c r="H1096" s="663"/>
      <c r="I1096" s="663"/>
      <c r="J1096" s="663"/>
      <c r="K1096" s="663"/>
      <c r="L1096" s="663"/>
      <c r="M1096" s="664"/>
      <c r="N1096" s="665"/>
      <c r="O1096" s="221"/>
      <c r="P1096" s="221"/>
      <c r="Q1096" s="221"/>
      <c r="R1096" s="221"/>
      <c r="S1096" s="221"/>
    </row>
    <row r="1097" spans="1:19" ht="16.5" thickBot="1" x14ac:dyDescent="0.3">
      <c r="A1097" s="218" t="s">
        <v>336</v>
      </c>
      <c r="B1097" s="700">
        <v>1400320</v>
      </c>
      <c r="C1097" s="329" t="s">
        <v>337</v>
      </c>
      <c r="D1097" s="330"/>
      <c r="E1097" s="330"/>
      <c r="F1097" s="330"/>
      <c r="G1097" s="330"/>
      <c r="H1097" s="330"/>
      <c r="I1097" s="330"/>
      <c r="J1097" s="330"/>
      <c r="K1097" s="330"/>
      <c r="L1097" s="330"/>
      <c r="M1097" s="331"/>
      <c r="N1097" s="665"/>
      <c r="O1097" s="221"/>
      <c r="P1097" s="221"/>
      <c r="Q1097" s="221"/>
      <c r="R1097" s="221"/>
      <c r="S1097" s="221"/>
    </row>
    <row r="1098" spans="1:19" ht="16.5" thickBot="1" x14ac:dyDescent="0.3">
      <c r="A1098" s="218"/>
      <c r="B1098" s="701"/>
      <c r="C1098" s="329"/>
      <c r="D1098" s="330"/>
      <c r="E1098" s="330"/>
      <c r="F1098" s="330"/>
      <c r="G1098" s="330"/>
      <c r="H1098" s="330"/>
      <c r="I1098" s="330"/>
      <c r="J1098" s="330"/>
      <c r="K1098" s="330"/>
      <c r="L1098" s="330"/>
      <c r="M1098" s="331"/>
      <c r="N1098" s="665"/>
      <c r="O1098" s="221"/>
      <c r="P1098" s="221"/>
      <c r="Q1098" s="221"/>
      <c r="R1098" s="221"/>
      <c r="S1098" s="221"/>
    </row>
    <row r="1099" spans="1:19" ht="16.5" thickBot="1" x14ac:dyDescent="0.3">
      <c r="A1099" s="672" t="s">
        <v>338</v>
      </c>
      <c r="B1099" s="672"/>
      <c r="C1099" s="672"/>
      <c r="D1099" s="672"/>
      <c r="E1099" s="672"/>
      <c r="F1099" s="672"/>
      <c r="G1099" s="672"/>
      <c r="H1099" s="672"/>
      <c r="I1099" s="672"/>
      <c r="J1099" s="672"/>
      <c r="K1099" s="672"/>
      <c r="L1099" s="672"/>
      <c r="M1099" s="672"/>
      <c r="N1099" s="221"/>
      <c r="O1099" s="221"/>
      <c r="P1099" s="221"/>
      <c r="Q1099" s="221"/>
      <c r="R1099" s="221"/>
      <c r="S1099" s="221"/>
    </row>
    <row r="1100" spans="1:19" ht="16.5" thickBot="1" x14ac:dyDescent="0.3">
      <c r="A1100" s="662" t="s">
        <v>339</v>
      </c>
      <c r="B1100" s="663"/>
      <c r="C1100" s="663"/>
      <c r="D1100" s="663"/>
      <c r="E1100" s="663"/>
      <c r="F1100" s="663"/>
      <c r="G1100" s="663"/>
      <c r="H1100" s="663"/>
      <c r="I1100" s="663"/>
      <c r="J1100" s="663"/>
      <c r="K1100" s="663"/>
      <c r="L1100" s="663"/>
      <c r="M1100" s="664"/>
      <c r="N1100" s="665"/>
      <c r="O1100" s="221"/>
      <c r="P1100" s="221"/>
      <c r="Q1100" s="221"/>
      <c r="R1100" s="221"/>
      <c r="S1100" s="221"/>
    </row>
    <row r="1101" spans="1:19" ht="16.5" thickBot="1" x14ac:dyDescent="0.3">
      <c r="A1101" s="666" t="s">
        <v>340</v>
      </c>
      <c r="B1101" s="669" t="s">
        <v>633</v>
      </c>
      <c r="C1101" s="670"/>
      <c r="D1101" s="670"/>
      <c r="E1101" s="670"/>
      <c r="F1101" s="670"/>
      <c r="G1101" s="670"/>
      <c r="H1101" s="670"/>
      <c r="I1101" s="670"/>
      <c r="J1101" s="670"/>
      <c r="K1101" s="670"/>
      <c r="L1101" s="670"/>
      <c r="M1101" s="671"/>
      <c r="N1101" s="665"/>
      <c r="O1101" s="221"/>
      <c r="P1101" s="221"/>
      <c r="Q1101" s="221"/>
      <c r="R1101" s="221"/>
      <c r="S1101" s="221"/>
    </row>
    <row r="1102" spans="1:19" ht="16.5" thickBot="1" x14ac:dyDescent="0.3">
      <c r="A1102" s="666" t="s">
        <v>342</v>
      </c>
      <c r="B1102" s="669" t="s">
        <v>634</v>
      </c>
      <c r="C1102" s="670"/>
      <c r="D1102" s="670"/>
      <c r="E1102" s="670"/>
      <c r="F1102" s="670"/>
      <c r="G1102" s="670"/>
      <c r="H1102" s="670"/>
      <c r="I1102" s="670"/>
      <c r="J1102" s="670"/>
      <c r="K1102" s="670"/>
      <c r="L1102" s="670"/>
      <c r="M1102" s="671"/>
      <c r="N1102" s="665"/>
      <c r="O1102" s="221"/>
      <c r="P1102" s="221"/>
      <c r="Q1102" s="221"/>
      <c r="R1102" s="221"/>
      <c r="S1102" s="221"/>
    </row>
    <row r="1103" spans="1:19" ht="16.5" thickBot="1" x14ac:dyDescent="0.3">
      <c r="A1103" s="702"/>
      <c r="B1103" s="702"/>
      <c r="C1103" s="702"/>
      <c r="D1103" s="702"/>
      <c r="E1103" s="702"/>
      <c r="F1103" s="702"/>
      <c r="G1103" s="702"/>
      <c r="H1103" s="702"/>
      <c r="I1103" s="702"/>
      <c r="J1103" s="702"/>
      <c r="K1103" s="702"/>
      <c r="L1103" s="702"/>
      <c r="M1103" s="702"/>
      <c r="N1103" s="703"/>
      <c r="O1103" s="703"/>
      <c r="P1103" s="703"/>
      <c r="Q1103" s="703"/>
      <c r="R1103" s="703"/>
      <c r="S1103" s="703"/>
    </row>
    <row r="1104" spans="1:19" ht="16.5" thickBot="1" x14ac:dyDescent="0.25">
      <c r="A1104" s="636" t="s">
        <v>344</v>
      </c>
      <c r="B1104" s="636"/>
      <c r="C1104" s="636"/>
      <c r="D1104" s="636"/>
      <c r="E1104" s="636"/>
      <c r="F1104" s="636"/>
      <c r="G1104" s="636"/>
      <c r="H1104" s="636"/>
      <c r="I1104" s="636"/>
      <c r="J1104" s="636"/>
      <c r="K1104" s="636"/>
      <c r="L1104" s="636"/>
      <c r="M1104" s="636"/>
      <c r="N1104" s="636"/>
      <c r="O1104" s="636"/>
      <c r="P1104" s="636"/>
      <c r="Q1104" s="636"/>
      <c r="R1104" s="636"/>
      <c r="S1104" s="636"/>
    </row>
    <row r="1105" spans="1:19" ht="16.5" thickBot="1" x14ac:dyDescent="0.3">
      <c r="A1105" s="704" t="s">
        <v>274</v>
      </c>
      <c r="B1105" s="704" t="s">
        <v>345</v>
      </c>
      <c r="C1105" s="704" t="s">
        <v>346</v>
      </c>
      <c r="D1105" s="704" t="s">
        <v>331</v>
      </c>
      <c r="E1105" s="704" t="s">
        <v>336</v>
      </c>
      <c r="F1105" s="704" t="s">
        <v>347</v>
      </c>
      <c r="G1105" s="686" t="s">
        <v>348</v>
      </c>
      <c r="H1105" s="686" t="s">
        <v>349</v>
      </c>
      <c r="I1105" s="686" t="s">
        <v>350</v>
      </c>
      <c r="J1105" s="686" t="s">
        <v>351</v>
      </c>
      <c r="K1105" s="686" t="s">
        <v>352</v>
      </c>
      <c r="L1105" s="686" t="s">
        <v>353</v>
      </c>
      <c r="M1105" s="686" t="s">
        <v>354</v>
      </c>
      <c r="N1105" s="686" t="s">
        <v>355</v>
      </c>
      <c r="O1105" s="686" t="s">
        <v>356</v>
      </c>
      <c r="P1105" s="686" t="s">
        <v>357</v>
      </c>
      <c r="Q1105" s="686" t="s">
        <v>358</v>
      </c>
      <c r="R1105" s="686" t="s">
        <v>359</v>
      </c>
      <c r="S1105" s="705" t="s">
        <v>360</v>
      </c>
    </row>
    <row r="1106" spans="1:19" ht="15.75" x14ac:dyDescent="0.25">
      <c r="A1106" s="706" t="s">
        <v>112</v>
      </c>
      <c r="B1106" s="707" t="s">
        <v>601</v>
      </c>
      <c r="C1106" s="707">
        <v>31120</v>
      </c>
      <c r="D1106" s="707">
        <v>8109</v>
      </c>
      <c r="E1106" s="707">
        <v>1400320</v>
      </c>
      <c r="F1106" s="203">
        <v>1131</v>
      </c>
      <c r="G1106" s="708">
        <v>108837.54</v>
      </c>
      <c r="H1106" s="708">
        <v>108837.54</v>
      </c>
      <c r="I1106" s="708">
        <v>108837.54</v>
      </c>
      <c r="J1106" s="708">
        <v>108837.54</v>
      </c>
      <c r="K1106" s="708">
        <v>108837.54</v>
      </c>
      <c r="L1106" s="708">
        <v>108837.54</v>
      </c>
      <c r="M1106" s="708">
        <v>108837.54</v>
      </c>
      <c r="N1106" s="708">
        <v>108837.54</v>
      </c>
      <c r="O1106" s="708">
        <v>108837.54</v>
      </c>
      <c r="P1106" s="708">
        <v>108837.54</v>
      </c>
      <c r="Q1106" s="708">
        <v>108837.54</v>
      </c>
      <c r="R1106" s="708">
        <v>108837.55</v>
      </c>
      <c r="S1106" s="709">
        <f>SUM(G1106:R1106)</f>
        <v>1306050.4900000002</v>
      </c>
    </row>
    <row r="1107" spans="1:19" ht="15.75" x14ac:dyDescent="0.25">
      <c r="A1107" s="706" t="s">
        <v>112</v>
      </c>
      <c r="B1107" s="707" t="s">
        <v>601</v>
      </c>
      <c r="C1107" s="707">
        <v>31120</v>
      </c>
      <c r="D1107" s="707">
        <v>8109</v>
      </c>
      <c r="E1107" s="707">
        <v>1400320</v>
      </c>
      <c r="F1107" s="203">
        <v>1321</v>
      </c>
      <c r="G1107" s="708">
        <v>0</v>
      </c>
      <c r="H1107" s="708">
        <v>0</v>
      </c>
      <c r="I1107" s="708">
        <v>0</v>
      </c>
      <c r="J1107" s="708">
        <v>0</v>
      </c>
      <c r="K1107" s="708" t="s">
        <v>635</v>
      </c>
      <c r="L1107" s="708">
        <v>53667.45</v>
      </c>
      <c r="M1107" s="708">
        <v>0</v>
      </c>
      <c r="N1107" s="708">
        <v>0</v>
      </c>
      <c r="O1107" s="708">
        <v>0</v>
      </c>
      <c r="P1107" s="708">
        <v>0</v>
      </c>
      <c r="Q1107" s="708">
        <v>53667.44</v>
      </c>
      <c r="R1107" s="698">
        <v>0</v>
      </c>
      <c r="S1107" s="709">
        <f t="shared" ref="S1107:S1131" si="16">SUM(G1107:R1107)</f>
        <v>107334.89</v>
      </c>
    </row>
    <row r="1108" spans="1:19" ht="15.75" x14ac:dyDescent="0.25">
      <c r="A1108" s="706" t="s">
        <v>112</v>
      </c>
      <c r="B1108" s="707" t="s">
        <v>601</v>
      </c>
      <c r="C1108" s="707">
        <v>31120</v>
      </c>
      <c r="D1108" s="707">
        <v>8109</v>
      </c>
      <c r="E1108" s="707">
        <v>1400320</v>
      </c>
      <c r="F1108" s="203">
        <v>1323</v>
      </c>
      <c r="G1108" s="708">
        <v>0</v>
      </c>
      <c r="H1108" s="708">
        <v>0</v>
      </c>
      <c r="I1108" s="708">
        <v>0</v>
      </c>
      <c r="J1108" s="708">
        <v>0</v>
      </c>
      <c r="K1108" s="708">
        <v>0</v>
      </c>
      <c r="L1108" s="708">
        <v>0</v>
      </c>
      <c r="M1108" s="708">
        <v>0</v>
      </c>
      <c r="N1108" s="708"/>
      <c r="O1108" s="708">
        <v>0</v>
      </c>
      <c r="P1108" s="708">
        <v>0</v>
      </c>
      <c r="Q1108" s="708">
        <v>0</v>
      </c>
      <c r="R1108" s="708">
        <v>178891.48</v>
      </c>
      <c r="S1108" s="709">
        <f t="shared" si="16"/>
        <v>178891.48</v>
      </c>
    </row>
    <row r="1109" spans="1:19" ht="15.75" x14ac:dyDescent="0.25">
      <c r="A1109" s="706" t="s">
        <v>112</v>
      </c>
      <c r="B1109" s="707" t="s">
        <v>601</v>
      </c>
      <c r="C1109" s="707">
        <v>31120</v>
      </c>
      <c r="D1109" s="707">
        <v>8109</v>
      </c>
      <c r="E1109" s="707">
        <v>1400320</v>
      </c>
      <c r="F1109" s="203">
        <v>1331</v>
      </c>
      <c r="G1109" s="708">
        <v>5175</v>
      </c>
      <c r="H1109" s="708">
        <v>5175</v>
      </c>
      <c r="I1109" s="708">
        <v>5175</v>
      </c>
      <c r="J1109" s="708">
        <v>5175</v>
      </c>
      <c r="K1109" s="708">
        <v>5175</v>
      </c>
      <c r="L1109" s="708">
        <v>5175</v>
      </c>
      <c r="M1109" s="708">
        <v>5175</v>
      </c>
      <c r="N1109" s="708">
        <v>5175</v>
      </c>
      <c r="O1109" s="708">
        <v>5175</v>
      </c>
      <c r="P1109" s="708">
        <v>5175</v>
      </c>
      <c r="Q1109" s="708">
        <v>5175</v>
      </c>
      <c r="R1109" s="708">
        <v>5175</v>
      </c>
      <c r="S1109" s="709">
        <f t="shared" si="16"/>
        <v>62100</v>
      </c>
    </row>
    <row r="1110" spans="1:19" ht="15.75" x14ac:dyDescent="0.25">
      <c r="A1110" s="706" t="s">
        <v>112</v>
      </c>
      <c r="B1110" s="707" t="s">
        <v>601</v>
      </c>
      <c r="C1110" s="707">
        <v>31120</v>
      </c>
      <c r="D1110" s="707">
        <v>8109</v>
      </c>
      <c r="E1110" s="707">
        <v>1400320</v>
      </c>
      <c r="F1110" s="203">
        <v>1413</v>
      </c>
      <c r="G1110" s="708">
        <v>15383.84</v>
      </c>
      <c r="H1110" s="708">
        <v>15383.84</v>
      </c>
      <c r="I1110" s="708">
        <v>15383.84</v>
      </c>
      <c r="J1110" s="708">
        <v>15383.84</v>
      </c>
      <c r="K1110" s="708">
        <v>15383.84</v>
      </c>
      <c r="L1110" s="708">
        <v>15383.84</v>
      </c>
      <c r="M1110" s="708">
        <v>15383.84</v>
      </c>
      <c r="N1110" s="708">
        <v>15383.84</v>
      </c>
      <c r="O1110" s="708">
        <v>15383.84</v>
      </c>
      <c r="P1110" s="708">
        <v>15383.84</v>
      </c>
      <c r="Q1110" s="708">
        <v>15383.84</v>
      </c>
      <c r="R1110" s="708">
        <v>15383.8</v>
      </c>
      <c r="S1110" s="709">
        <f t="shared" si="16"/>
        <v>184606.03999999998</v>
      </c>
    </row>
    <row r="1111" spans="1:19" ht="15.75" x14ac:dyDescent="0.25">
      <c r="A1111" s="706" t="s">
        <v>112</v>
      </c>
      <c r="B1111" s="707" t="s">
        <v>601</v>
      </c>
      <c r="C1111" s="707">
        <v>31120</v>
      </c>
      <c r="D1111" s="707">
        <v>8109</v>
      </c>
      <c r="E1111" s="707">
        <v>1400320</v>
      </c>
      <c r="F1111" s="203">
        <v>1421</v>
      </c>
      <c r="G1111" s="708">
        <v>7408.7</v>
      </c>
      <c r="H1111" s="708">
        <v>7408.7</v>
      </c>
      <c r="I1111" s="708">
        <v>7408.7</v>
      </c>
      <c r="J1111" s="708">
        <v>7408.7</v>
      </c>
      <c r="K1111" s="708">
        <v>7408.7</v>
      </c>
      <c r="L1111" s="708">
        <v>7408.7</v>
      </c>
      <c r="M1111" s="708">
        <v>7408.7</v>
      </c>
      <c r="N1111" s="708">
        <v>7408.7</v>
      </c>
      <c r="O1111" s="708">
        <v>7408.7</v>
      </c>
      <c r="P1111" s="708">
        <v>7408.7</v>
      </c>
      <c r="Q1111" s="708">
        <v>7408.7</v>
      </c>
      <c r="R1111" s="708">
        <v>7408.71</v>
      </c>
      <c r="S1111" s="709">
        <f t="shared" si="16"/>
        <v>88904.409999999989</v>
      </c>
    </row>
    <row r="1112" spans="1:19" ht="15.75" x14ac:dyDescent="0.25">
      <c r="A1112" s="706" t="s">
        <v>112</v>
      </c>
      <c r="B1112" s="707" t="s">
        <v>601</v>
      </c>
      <c r="C1112" s="707">
        <v>31120</v>
      </c>
      <c r="D1112" s="707">
        <v>8109</v>
      </c>
      <c r="E1112" s="707">
        <v>1400320</v>
      </c>
      <c r="F1112" s="203">
        <v>1431</v>
      </c>
      <c r="G1112" s="708">
        <v>7534.99</v>
      </c>
      <c r="H1112" s="708">
        <v>7534.99</v>
      </c>
      <c r="I1112" s="708">
        <v>7534.99</v>
      </c>
      <c r="J1112" s="708">
        <v>7534.99</v>
      </c>
      <c r="K1112" s="708">
        <v>7534.99</v>
      </c>
      <c r="L1112" s="708">
        <v>7534.99</v>
      </c>
      <c r="M1112" s="708">
        <v>7534.99</v>
      </c>
      <c r="N1112" s="708">
        <v>7534.99</v>
      </c>
      <c r="O1112" s="708">
        <v>7534.99</v>
      </c>
      <c r="P1112" s="708">
        <v>7534.99</v>
      </c>
      <c r="Q1112" s="708">
        <v>7534.99</v>
      </c>
      <c r="R1112" s="708">
        <v>7534.95</v>
      </c>
      <c r="S1112" s="709">
        <f t="shared" si="16"/>
        <v>90419.839999999997</v>
      </c>
    </row>
    <row r="1113" spans="1:19" ht="15.75" x14ac:dyDescent="0.25">
      <c r="A1113" s="706" t="s">
        <v>112</v>
      </c>
      <c r="B1113" s="707" t="s">
        <v>601</v>
      </c>
      <c r="C1113" s="707">
        <v>31120</v>
      </c>
      <c r="D1113" s="707">
        <v>8109</v>
      </c>
      <c r="E1113" s="707">
        <v>1400320</v>
      </c>
      <c r="F1113" s="203">
        <v>1541</v>
      </c>
      <c r="G1113" s="708">
        <v>12805</v>
      </c>
      <c r="H1113" s="708">
        <v>12805</v>
      </c>
      <c r="I1113" s="708">
        <v>12805</v>
      </c>
      <c r="J1113" s="708">
        <v>12805</v>
      </c>
      <c r="K1113" s="708">
        <v>12805</v>
      </c>
      <c r="L1113" s="708">
        <v>12805</v>
      </c>
      <c r="M1113" s="708">
        <v>12805</v>
      </c>
      <c r="N1113" s="708">
        <v>12805</v>
      </c>
      <c r="O1113" s="708">
        <v>12805</v>
      </c>
      <c r="P1113" s="708">
        <v>12805</v>
      </c>
      <c r="Q1113" s="708">
        <v>12805</v>
      </c>
      <c r="R1113" s="708">
        <v>12805</v>
      </c>
      <c r="S1113" s="709">
        <f t="shared" si="16"/>
        <v>153660</v>
      </c>
    </row>
    <row r="1114" spans="1:19" ht="15.75" x14ac:dyDescent="0.25">
      <c r="A1114" s="706" t="s">
        <v>112</v>
      </c>
      <c r="B1114" s="707" t="s">
        <v>601</v>
      </c>
      <c r="C1114" s="707">
        <v>31120</v>
      </c>
      <c r="D1114" s="707">
        <v>8109</v>
      </c>
      <c r="E1114" s="707">
        <v>1400320</v>
      </c>
      <c r="F1114" s="203">
        <v>2111</v>
      </c>
      <c r="G1114" s="708" t="s">
        <v>635</v>
      </c>
      <c r="H1114" s="708">
        <v>2000</v>
      </c>
      <c r="I1114" s="708" t="s">
        <v>635</v>
      </c>
      <c r="J1114" s="708" t="s">
        <v>635</v>
      </c>
      <c r="K1114" s="708" t="s">
        <v>635</v>
      </c>
      <c r="L1114" s="708" t="s">
        <v>635</v>
      </c>
      <c r="M1114" s="708" t="s">
        <v>635</v>
      </c>
      <c r="N1114" s="708">
        <v>2000</v>
      </c>
      <c r="O1114" s="708" t="s">
        <v>635</v>
      </c>
      <c r="P1114" s="708" t="s">
        <v>635</v>
      </c>
      <c r="Q1114" s="708" t="s">
        <v>635</v>
      </c>
      <c r="R1114" s="708" t="s">
        <v>635</v>
      </c>
      <c r="S1114" s="709">
        <f t="shared" si="16"/>
        <v>4000</v>
      </c>
    </row>
    <row r="1115" spans="1:19" ht="15.75" x14ac:dyDescent="0.25">
      <c r="A1115" s="706" t="s">
        <v>112</v>
      </c>
      <c r="B1115" s="707" t="s">
        <v>601</v>
      </c>
      <c r="C1115" s="707">
        <v>31120</v>
      </c>
      <c r="D1115" s="707">
        <v>8109</v>
      </c>
      <c r="E1115" s="707">
        <v>1400320</v>
      </c>
      <c r="F1115" s="203">
        <v>2141</v>
      </c>
      <c r="G1115" s="708" t="s">
        <v>635</v>
      </c>
      <c r="H1115" s="708" t="s">
        <v>635</v>
      </c>
      <c r="I1115" s="708" t="s">
        <v>635</v>
      </c>
      <c r="J1115" s="708" t="s">
        <v>635</v>
      </c>
      <c r="K1115" s="708" t="s">
        <v>635</v>
      </c>
      <c r="L1115" s="708" t="s">
        <v>635</v>
      </c>
      <c r="M1115" s="708" t="s">
        <v>635</v>
      </c>
      <c r="N1115" s="708" t="s">
        <v>635</v>
      </c>
      <c r="O1115" s="708" t="s">
        <v>635</v>
      </c>
      <c r="P1115" s="708">
        <v>1000</v>
      </c>
      <c r="Q1115" s="708" t="s">
        <v>635</v>
      </c>
      <c r="R1115" s="708" t="s">
        <v>635</v>
      </c>
      <c r="S1115" s="709">
        <f t="shared" si="16"/>
        <v>1000</v>
      </c>
    </row>
    <row r="1116" spans="1:19" ht="15.75" x14ac:dyDescent="0.25">
      <c r="A1116" s="706" t="s">
        <v>112</v>
      </c>
      <c r="B1116" s="707" t="s">
        <v>601</v>
      </c>
      <c r="C1116" s="707">
        <v>31120</v>
      </c>
      <c r="D1116" s="707">
        <v>8109</v>
      </c>
      <c r="E1116" s="707">
        <v>1400320</v>
      </c>
      <c r="F1116" s="203">
        <v>2161</v>
      </c>
      <c r="G1116" s="708" t="s">
        <v>635</v>
      </c>
      <c r="H1116" s="708">
        <v>3500</v>
      </c>
      <c r="I1116" s="708" t="s">
        <v>635</v>
      </c>
      <c r="J1116" s="708" t="s">
        <v>635</v>
      </c>
      <c r="K1116" s="708" t="s">
        <v>635</v>
      </c>
      <c r="L1116" s="708" t="s">
        <v>635</v>
      </c>
      <c r="M1116" s="708">
        <v>3500</v>
      </c>
      <c r="N1116" s="708" t="s">
        <v>635</v>
      </c>
      <c r="O1116" s="708" t="s">
        <v>635</v>
      </c>
      <c r="P1116" s="708" t="s">
        <v>635</v>
      </c>
      <c r="Q1116" s="708" t="s">
        <v>635</v>
      </c>
      <c r="R1116" s="708" t="s">
        <v>635</v>
      </c>
      <c r="S1116" s="709">
        <f t="shared" si="16"/>
        <v>7000</v>
      </c>
    </row>
    <row r="1117" spans="1:19" ht="15.75" x14ac:dyDescent="0.25">
      <c r="A1117" s="706" t="s">
        <v>112</v>
      </c>
      <c r="B1117" s="707" t="s">
        <v>601</v>
      </c>
      <c r="C1117" s="707">
        <v>31120</v>
      </c>
      <c r="D1117" s="707">
        <v>8109</v>
      </c>
      <c r="E1117" s="707">
        <v>1400320</v>
      </c>
      <c r="F1117" s="203">
        <v>2461</v>
      </c>
      <c r="G1117" s="708">
        <v>8000</v>
      </c>
      <c r="H1117" s="708" t="s">
        <v>635</v>
      </c>
      <c r="I1117" s="708">
        <v>4000</v>
      </c>
      <c r="J1117" s="708" t="s">
        <v>635</v>
      </c>
      <c r="K1117" s="708" t="s">
        <v>635</v>
      </c>
      <c r="L1117" s="708">
        <v>3000</v>
      </c>
      <c r="M1117" s="708" t="s">
        <v>635</v>
      </c>
      <c r="N1117" s="708">
        <v>2000</v>
      </c>
      <c r="O1117" s="708" t="s">
        <v>635</v>
      </c>
      <c r="P1117" s="708">
        <v>3000</v>
      </c>
      <c r="Q1117" s="708" t="s">
        <v>635</v>
      </c>
      <c r="R1117" s="708" t="s">
        <v>635</v>
      </c>
      <c r="S1117" s="709">
        <f t="shared" si="16"/>
        <v>20000</v>
      </c>
    </row>
    <row r="1118" spans="1:19" ht="15.75" x14ac:dyDescent="0.25">
      <c r="A1118" s="706" t="s">
        <v>112</v>
      </c>
      <c r="B1118" s="707" t="s">
        <v>601</v>
      </c>
      <c r="C1118" s="707">
        <v>31120</v>
      </c>
      <c r="D1118" s="707">
        <v>8109</v>
      </c>
      <c r="E1118" s="707">
        <v>1400320</v>
      </c>
      <c r="F1118" s="203">
        <v>2471</v>
      </c>
      <c r="G1118" s="708">
        <v>6000</v>
      </c>
      <c r="H1118" s="708">
        <v>3500</v>
      </c>
      <c r="I1118" s="708">
        <v>3000</v>
      </c>
      <c r="J1118" s="708">
        <v>3000</v>
      </c>
      <c r="K1118" s="708">
        <v>3000</v>
      </c>
      <c r="L1118" s="708">
        <v>1500</v>
      </c>
      <c r="M1118" s="708">
        <v>5000</v>
      </c>
      <c r="N1118" s="708">
        <v>5000</v>
      </c>
      <c r="O1118" s="708">
        <v>5000</v>
      </c>
      <c r="P1118" s="708">
        <v>5000</v>
      </c>
      <c r="Q1118" s="708">
        <v>10000</v>
      </c>
      <c r="R1118" s="708" t="s">
        <v>635</v>
      </c>
      <c r="S1118" s="709">
        <f t="shared" si="16"/>
        <v>50000</v>
      </c>
    </row>
    <row r="1119" spans="1:19" ht="15.75" x14ac:dyDescent="0.25">
      <c r="A1119" s="706" t="s">
        <v>112</v>
      </c>
      <c r="B1119" s="707" t="s">
        <v>601</v>
      </c>
      <c r="C1119" s="707">
        <v>31120</v>
      </c>
      <c r="D1119" s="707">
        <v>8109</v>
      </c>
      <c r="E1119" s="707">
        <v>1400320</v>
      </c>
      <c r="F1119" s="203">
        <v>2491</v>
      </c>
      <c r="G1119" s="708">
        <v>4000</v>
      </c>
      <c r="H1119" s="708">
        <v>2500</v>
      </c>
      <c r="I1119" s="708">
        <v>4500</v>
      </c>
      <c r="J1119" s="708">
        <v>2300</v>
      </c>
      <c r="K1119" s="708">
        <v>2900</v>
      </c>
      <c r="L1119" s="708">
        <v>1800</v>
      </c>
      <c r="M1119" s="708">
        <v>1900</v>
      </c>
      <c r="N1119" s="708">
        <v>2100</v>
      </c>
      <c r="O1119" s="708">
        <v>2600</v>
      </c>
      <c r="P1119" s="708">
        <v>2000</v>
      </c>
      <c r="Q1119" s="708">
        <v>2900</v>
      </c>
      <c r="R1119" s="708">
        <v>500</v>
      </c>
      <c r="S1119" s="709">
        <f t="shared" si="16"/>
        <v>30000</v>
      </c>
    </row>
    <row r="1120" spans="1:19" ht="15.75" x14ac:dyDescent="0.25">
      <c r="A1120" s="706" t="s">
        <v>112</v>
      </c>
      <c r="B1120" s="707" t="s">
        <v>601</v>
      </c>
      <c r="C1120" s="707">
        <v>31120</v>
      </c>
      <c r="D1120" s="707">
        <v>8109</v>
      </c>
      <c r="E1120" s="707">
        <v>1400320</v>
      </c>
      <c r="F1120" s="203">
        <v>2551</v>
      </c>
      <c r="G1120" s="708">
        <v>5000</v>
      </c>
      <c r="H1120" s="708" t="s">
        <v>635</v>
      </c>
      <c r="I1120" s="708" t="s">
        <v>635</v>
      </c>
      <c r="J1120" s="708" t="s">
        <v>635</v>
      </c>
      <c r="K1120" s="708">
        <v>5000</v>
      </c>
      <c r="L1120" s="708" t="s">
        <v>635</v>
      </c>
      <c r="M1120" s="708" t="s">
        <v>635</v>
      </c>
      <c r="N1120" s="708" t="s">
        <v>635</v>
      </c>
      <c r="O1120" s="708">
        <v>5000</v>
      </c>
      <c r="P1120" s="708" t="s">
        <v>635</v>
      </c>
      <c r="Q1120" s="708" t="s">
        <v>635</v>
      </c>
      <c r="R1120" s="708" t="s">
        <v>635</v>
      </c>
      <c r="S1120" s="709">
        <f t="shared" si="16"/>
        <v>15000</v>
      </c>
    </row>
    <row r="1121" spans="1:19" ht="15.75" x14ac:dyDescent="0.25">
      <c r="A1121" s="706" t="s">
        <v>112</v>
      </c>
      <c r="B1121" s="707" t="s">
        <v>601</v>
      </c>
      <c r="C1121" s="707">
        <v>31120</v>
      </c>
      <c r="D1121" s="707">
        <v>8109</v>
      </c>
      <c r="E1121" s="707">
        <v>1400320</v>
      </c>
      <c r="F1121" s="203">
        <v>2591</v>
      </c>
      <c r="G1121" s="708" t="s">
        <v>635</v>
      </c>
      <c r="H1121" s="708">
        <v>2000</v>
      </c>
      <c r="I1121" s="708" t="s">
        <v>635</v>
      </c>
      <c r="J1121" s="708" t="s">
        <v>635</v>
      </c>
      <c r="K1121" s="708" t="s">
        <v>635</v>
      </c>
      <c r="L1121" s="708">
        <v>1500</v>
      </c>
      <c r="M1121" s="708" t="s">
        <v>635</v>
      </c>
      <c r="N1121" s="708" t="s">
        <v>635</v>
      </c>
      <c r="O1121" s="708" t="s">
        <v>635</v>
      </c>
      <c r="P1121" s="708">
        <v>2000</v>
      </c>
      <c r="Q1121" s="708" t="s">
        <v>635</v>
      </c>
      <c r="R1121" s="708" t="s">
        <v>635</v>
      </c>
      <c r="S1121" s="709">
        <f t="shared" si="16"/>
        <v>5500</v>
      </c>
    </row>
    <row r="1122" spans="1:19" ht="15.75" x14ac:dyDescent="0.25">
      <c r="A1122" s="706" t="s">
        <v>112</v>
      </c>
      <c r="B1122" s="707" t="s">
        <v>601</v>
      </c>
      <c r="C1122" s="707">
        <v>31120</v>
      </c>
      <c r="D1122" s="707">
        <v>8109</v>
      </c>
      <c r="E1122" s="707">
        <v>1400320</v>
      </c>
      <c r="F1122" s="203">
        <v>2612</v>
      </c>
      <c r="G1122" s="708">
        <v>250</v>
      </c>
      <c r="H1122" s="708">
        <v>250</v>
      </c>
      <c r="I1122" s="708">
        <v>250</v>
      </c>
      <c r="J1122" s="708">
        <v>250</v>
      </c>
      <c r="K1122" s="708">
        <v>250</v>
      </c>
      <c r="L1122" s="708">
        <v>250</v>
      </c>
      <c r="M1122" s="708">
        <v>250</v>
      </c>
      <c r="N1122" s="708">
        <v>250</v>
      </c>
      <c r="O1122" s="708">
        <v>250</v>
      </c>
      <c r="P1122" s="708">
        <v>250</v>
      </c>
      <c r="Q1122" s="708">
        <v>250</v>
      </c>
      <c r="R1122" s="708">
        <v>250</v>
      </c>
      <c r="S1122" s="709">
        <f t="shared" si="16"/>
        <v>3000</v>
      </c>
    </row>
    <row r="1123" spans="1:19" ht="15.75" x14ac:dyDescent="0.25">
      <c r="A1123" s="706" t="s">
        <v>112</v>
      </c>
      <c r="B1123" s="707" t="s">
        <v>601</v>
      </c>
      <c r="C1123" s="707">
        <v>31120</v>
      </c>
      <c r="D1123" s="707">
        <v>8109</v>
      </c>
      <c r="E1123" s="707">
        <v>1400320</v>
      </c>
      <c r="F1123" s="203">
        <v>2722</v>
      </c>
      <c r="G1123" s="708">
        <v>500</v>
      </c>
      <c r="H1123" s="708" t="s">
        <v>635</v>
      </c>
      <c r="I1123" s="708" t="s">
        <v>635</v>
      </c>
      <c r="J1123" s="708">
        <v>1000</v>
      </c>
      <c r="K1123" s="708" t="s">
        <v>635</v>
      </c>
      <c r="L1123" s="708" t="s">
        <v>635</v>
      </c>
      <c r="M1123" s="708">
        <v>500</v>
      </c>
      <c r="N1123" s="708" t="s">
        <v>635</v>
      </c>
      <c r="O1123" s="708" t="s">
        <v>635</v>
      </c>
      <c r="P1123" s="708">
        <v>1000</v>
      </c>
      <c r="Q1123" s="708" t="s">
        <v>635</v>
      </c>
      <c r="R1123" s="708" t="s">
        <v>635</v>
      </c>
      <c r="S1123" s="709">
        <f t="shared" si="16"/>
        <v>3000</v>
      </c>
    </row>
    <row r="1124" spans="1:19" ht="15.75" x14ac:dyDescent="0.25">
      <c r="A1124" s="706" t="s">
        <v>112</v>
      </c>
      <c r="B1124" s="707" t="s">
        <v>601</v>
      </c>
      <c r="C1124" s="707">
        <v>31120</v>
      </c>
      <c r="D1124" s="707">
        <v>8109</v>
      </c>
      <c r="E1124" s="707">
        <v>1400320</v>
      </c>
      <c r="F1124" s="203">
        <v>2911</v>
      </c>
      <c r="G1124" s="708" t="s">
        <v>635</v>
      </c>
      <c r="H1124" s="708" t="s">
        <v>635</v>
      </c>
      <c r="I1124" s="708" t="s">
        <v>635</v>
      </c>
      <c r="J1124" s="708">
        <v>500</v>
      </c>
      <c r="K1124" s="708" t="s">
        <v>635</v>
      </c>
      <c r="L1124" s="708" t="s">
        <v>635</v>
      </c>
      <c r="M1124" s="708" t="s">
        <v>635</v>
      </c>
      <c r="N1124" s="708" t="s">
        <v>635</v>
      </c>
      <c r="O1124" s="708" t="s">
        <v>635</v>
      </c>
      <c r="P1124" s="708">
        <v>500</v>
      </c>
      <c r="Q1124" s="708" t="s">
        <v>635</v>
      </c>
      <c r="R1124" s="708" t="s">
        <v>635</v>
      </c>
      <c r="S1124" s="709">
        <f t="shared" si="16"/>
        <v>1000</v>
      </c>
    </row>
    <row r="1125" spans="1:19" ht="15.75" x14ac:dyDescent="0.25">
      <c r="A1125" s="706" t="s">
        <v>112</v>
      </c>
      <c r="B1125" s="707" t="s">
        <v>601</v>
      </c>
      <c r="C1125" s="707">
        <v>31120</v>
      </c>
      <c r="D1125" s="707">
        <v>8109</v>
      </c>
      <c r="E1125" s="707">
        <v>1400320</v>
      </c>
      <c r="F1125" s="203">
        <v>2941</v>
      </c>
      <c r="G1125" s="708" t="s">
        <v>635</v>
      </c>
      <c r="H1125" s="708" t="s">
        <v>635</v>
      </c>
      <c r="I1125" s="708" t="s">
        <v>635</v>
      </c>
      <c r="J1125" s="708">
        <v>0</v>
      </c>
      <c r="K1125" s="708">
        <v>0</v>
      </c>
      <c r="L1125" s="708">
        <v>1000</v>
      </c>
      <c r="M1125" s="708">
        <v>0</v>
      </c>
      <c r="N1125" s="708">
        <v>0</v>
      </c>
      <c r="O1125" s="708">
        <v>0</v>
      </c>
      <c r="P1125" s="708">
        <v>0</v>
      </c>
      <c r="Q1125" s="708">
        <v>0</v>
      </c>
      <c r="R1125" s="708">
        <v>0</v>
      </c>
      <c r="S1125" s="709">
        <f t="shared" si="16"/>
        <v>1000</v>
      </c>
    </row>
    <row r="1126" spans="1:19" ht="15.75" x14ac:dyDescent="0.25">
      <c r="A1126" s="710" t="s">
        <v>112</v>
      </c>
      <c r="B1126" s="380" t="s">
        <v>601</v>
      </c>
      <c r="C1126" s="380">
        <v>31120</v>
      </c>
      <c r="D1126" s="380">
        <v>8109</v>
      </c>
      <c r="E1126" s="707">
        <v>1400320</v>
      </c>
      <c r="F1126" s="203">
        <v>3111</v>
      </c>
      <c r="G1126" s="540">
        <v>89638.46</v>
      </c>
      <c r="H1126" s="540">
        <v>70000</v>
      </c>
      <c r="I1126" s="540">
        <v>80000</v>
      </c>
      <c r="J1126" s="540">
        <v>97538.27</v>
      </c>
      <c r="K1126" s="540">
        <v>90000</v>
      </c>
      <c r="L1126" s="540">
        <v>90000</v>
      </c>
      <c r="M1126" s="540">
        <v>90000</v>
      </c>
      <c r="N1126" s="540">
        <v>90000</v>
      </c>
      <c r="O1126" s="540">
        <v>90000</v>
      </c>
      <c r="P1126" s="540">
        <v>90000</v>
      </c>
      <c r="Q1126" s="540">
        <v>90000</v>
      </c>
      <c r="R1126" s="540">
        <v>99638.46</v>
      </c>
      <c r="S1126" s="709">
        <f t="shared" si="16"/>
        <v>1066815.19</v>
      </c>
    </row>
    <row r="1127" spans="1:19" ht="15.75" x14ac:dyDescent="0.25">
      <c r="A1127" s="710" t="s">
        <v>112</v>
      </c>
      <c r="B1127" s="380" t="s">
        <v>601</v>
      </c>
      <c r="C1127" s="380">
        <v>31120</v>
      </c>
      <c r="D1127" s="380">
        <v>8109</v>
      </c>
      <c r="E1127" s="707">
        <v>1400320</v>
      </c>
      <c r="F1127" s="203">
        <v>3351</v>
      </c>
      <c r="G1127" s="540">
        <v>12933.33</v>
      </c>
      <c r="H1127" s="540">
        <v>12933.33</v>
      </c>
      <c r="I1127" s="540">
        <v>12933.33</v>
      </c>
      <c r="J1127" s="540">
        <v>12933.33</v>
      </c>
      <c r="K1127" s="540">
        <v>12933.33</v>
      </c>
      <c r="L1127" s="540">
        <v>12933.33</v>
      </c>
      <c r="M1127" s="540">
        <v>12933.33</v>
      </c>
      <c r="N1127" s="540">
        <v>12933.33</v>
      </c>
      <c r="O1127" s="540">
        <v>12933.33</v>
      </c>
      <c r="P1127" s="540">
        <v>12933.33</v>
      </c>
      <c r="Q1127" s="540">
        <v>12933.33</v>
      </c>
      <c r="R1127" s="540">
        <v>12933.37</v>
      </c>
      <c r="S1127" s="709">
        <f t="shared" si="16"/>
        <v>155200</v>
      </c>
    </row>
    <row r="1128" spans="1:19" ht="15.75" x14ac:dyDescent="0.25">
      <c r="A1128" s="710" t="s">
        <v>112</v>
      </c>
      <c r="B1128" s="380" t="s">
        <v>601</v>
      </c>
      <c r="C1128" s="380">
        <v>31120</v>
      </c>
      <c r="D1128" s="380">
        <v>8109</v>
      </c>
      <c r="E1128" s="707">
        <v>1400320</v>
      </c>
      <c r="F1128" s="203">
        <v>3571</v>
      </c>
      <c r="G1128" s="540">
        <v>38024.49</v>
      </c>
      <c r="H1128" s="540">
        <v>38024.49</v>
      </c>
      <c r="I1128" s="540">
        <v>38024.49</v>
      </c>
      <c r="J1128" s="540">
        <v>38024.49</v>
      </c>
      <c r="K1128" s="540">
        <v>38024.49</v>
      </c>
      <c r="L1128" s="540">
        <v>38024.49</v>
      </c>
      <c r="M1128" s="540">
        <v>38024.49</v>
      </c>
      <c r="N1128" s="540">
        <v>38024.49</v>
      </c>
      <c r="O1128" s="540">
        <v>38024.49</v>
      </c>
      <c r="P1128" s="540">
        <v>38024.49</v>
      </c>
      <c r="Q1128" s="540">
        <v>38024.49</v>
      </c>
      <c r="R1128" s="540">
        <v>38024.44</v>
      </c>
      <c r="S1128" s="709">
        <f t="shared" si="16"/>
        <v>456293.82999999996</v>
      </c>
    </row>
    <row r="1129" spans="1:19" ht="15.75" x14ac:dyDescent="0.25">
      <c r="A1129" s="710" t="s">
        <v>112</v>
      </c>
      <c r="B1129" s="380" t="s">
        <v>601</v>
      </c>
      <c r="C1129" s="380">
        <v>31120</v>
      </c>
      <c r="D1129" s="380">
        <v>8109</v>
      </c>
      <c r="E1129" s="707">
        <v>1400320</v>
      </c>
      <c r="F1129" s="203">
        <v>3751</v>
      </c>
      <c r="G1129" s="540">
        <v>0</v>
      </c>
      <c r="H1129" s="540">
        <v>0</v>
      </c>
      <c r="I1129" s="540">
        <v>0</v>
      </c>
      <c r="J1129" s="540">
        <v>0</v>
      </c>
      <c r="K1129" s="540">
        <v>0</v>
      </c>
      <c r="L1129" s="540">
        <v>0</v>
      </c>
      <c r="M1129" s="540">
        <v>0</v>
      </c>
      <c r="N1129" s="540">
        <v>0</v>
      </c>
      <c r="O1129" s="540">
        <v>3000</v>
      </c>
      <c r="P1129" s="540">
        <v>0</v>
      </c>
      <c r="Q1129" s="540">
        <v>0</v>
      </c>
      <c r="R1129" s="540">
        <v>0</v>
      </c>
      <c r="S1129" s="709">
        <f t="shared" si="16"/>
        <v>3000</v>
      </c>
    </row>
    <row r="1130" spans="1:19" ht="15.75" x14ac:dyDescent="0.25">
      <c r="A1130" s="710" t="s">
        <v>112</v>
      </c>
      <c r="B1130" s="380" t="s">
        <v>601</v>
      </c>
      <c r="C1130" s="380">
        <v>31120</v>
      </c>
      <c r="D1130" s="380">
        <v>8109</v>
      </c>
      <c r="E1130" s="707">
        <v>1400320</v>
      </c>
      <c r="F1130" s="206">
        <v>3981</v>
      </c>
      <c r="G1130" s="540">
        <v>3097.21</v>
      </c>
      <c r="H1130" s="540">
        <v>3097.21</v>
      </c>
      <c r="I1130" s="540">
        <v>3097.21</v>
      </c>
      <c r="J1130" s="540">
        <v>3097.21</v>
      </c>
      <c r="K1130" s="540">
        <v>3097.21</v>
      </c>
      <c r="L1130" s="540">
        <v>3097.21</v>
      </c>
      <c r="M1130" s="540">
        <v>3097.21</v>
      </c>
      <c r="N1130" s="540">
        <v>3097.21</v>
      </c>
      <c r="O1130" s="540">
        <v>3097.21</v>
      </c>
      <c r="P1130" s="540">
        <v>3097.21</v>
      </c>
      <c r="Q1130" s="540">
        <v>3097.21</v>
      </c>
      <c r="R1130" s="540">
        <v>3097.21</v>
      </c>
      <c r="S1130" s="709">
        <f t="shared" si="16"/>
        <v>37166.519999999997</v>
      </c>
    </row>
    <row r="1131" spans="1:19" ht="15.75" x14ac:dyDescent="0.25">
      <c r="A1131" s="710" t="s">
        <v>112</v>
      </c>
      <c r="B1131" s="380" t="s">
        <v>601</v>
      </c>
      <c r="C1131" s="380">
        <v>31120</v>
      </c>
      <c r="D1131" s="380">
        <v>8109</v>
      </c>
      <c r="E1131" s="707">
        <v>1400320</v>
      </c>
      <c r="F1131" s="203">
        <v>4421</v>
      </c>
      <c r="G1131" s="540">
        <v>3100</v>
      </c>
      <c r="H1131" s="540">
        <v>3100</v>
      </c>
      <c r="I1131" s="540">
        <v>3100</v>
      </c>
      <c r="J1131" s="540">
        <v>3100</v>
      </c>
      <c r="K1131" s="540">
        <v>3100</v>
      </c>
      <c r="L1131" s="540">
        <v>3100</v>
      </c>
      <c r="M1131" s="540">
        <v>3100</v>
      </c>
      <c r="N1131" s="540">
        <v>3100</v>
      </c>
      <c r="O1131" s="540">
        <v>3100</v>
      </c>
      <c r="P1131" s="540">
        <v>3100</v>
      </c>
      <c r="Q1131" s="540">
        <v>3100</v>
      </c>
      <c r="R1131" s="540">
        <v>3100</v>
      </c>
      <c r="S1131" s="709">
        <f t="shared" si="16"/>
        <v>37200</v>
      </c>
    </row>
    <row r="1132" spans="1:19" ht="16.5" thickBot="1" x14ac:dyDescent="0.3">
      <c r="A1132" s="711" t="s">
        <v>361</v>
      </c>
      <c r="B1132" s="711"/>
      <c r="C1132" s="711"/>
      <c r="D1132" s="711"/>
      <c r="E1132" s="711"/>
      <c r="F1132" s="711"/>
      <c r="G1132" s="712">
        <f>SUM(G1106:G1131)</f>
        <v>327688.56</v>
      </c>
      <c r="H1132" s="712">
        <f t="shared" ref="H1132:R1132" si="17">SUM(H1106:H1131)</f>
        <v>298050.09999999998</v>
      </c>
      <c r="I1132" s="712">
        <f t="shared" si="17"/>
        <v>306050.09999999998</v>
      </c>
      <c r="J1132" s="712">
        <f t="shared" si="17"/>
        <v>318888.37</v>
      </c>
      <c r="K1132" s="712">
        <f t="shared" si="17"/>
        <v>315450.09999999998</v>
      </c>
      <c r="L1132" s="712">
        <f t="shared" si="17"/>
        <v>367017.55000000005</v>
      </c>
      <c r="M1132" s="712">
        <f t="shared" si="17"/>
        <v>315450.09999999998</v>
      </c>
      <c r="N1132" s="712">
        <f t="shared" si="17"/>
        <v>315650.09999999998</v>
      </c>
      <c r="O1132" s="712">
        <f t="shared" si="17"/>
        <v>320150.09999999998</v>
      </c>
      <c r="P1132" s="712">
        <f t="shared" si="17"/>
        <v>319050.09999999998</v>
      </c>
      <c r="Q1132" s="712">
        <f t="shared" si="17"/>
        <v>371117.54000000004</v>
      </c>
      <c r="R1132" s="712">
        <f t="shared" si="17"/>
        <v>493579.97000000009</v>
      </c>
      <c r="S1132" s="709">
        <f>SUM(G1132:R1132)</f>
        <v>4068142.6900000004</v>
      </c>
    </row>
    <row r="1133" spans="1:19" x14ac:dyDescent="0.2">
      <c r="A1133" s="458" t="s">
        <v>362</v>
      </c>
      <c r="B1133" s="458"/>
      <c r="C1133" s="458"/>
      <c r="D1133" s="458"/>
      <c r="E1133" s="458"/>
      <c r="F1133" s="458"/>
      <c r="G1133" s="458"/>
      <c r="H1133" s="458"/>
      <c r="I1133" s="458"/>
      <c r="J1133" s="458"/>
      <c r="K1133" s="458"/>
      <c r="L1133" s="458"/>
      <c r="M1133" s="458"/>
      <c r="N1133" s="458"/>
      <c r="O1133" s="458"/>
      <c r="P1133" s="458"/>
      <c r="Q1133" s="458"/>
      <c r="R1133" s="458"/>
      <c r="S1133" s="458"/>
    </row>
    <row r="1134" spans="1:19" ht="15.75" x14ac:dyDescent="0.25">
      <c r="A1134" s="698"/>
      <c r="B1134" s="698"/>
      <c r="C1134" s="698"/>
      <c r="D1134" s="698"/>
      <c r="E1134" s="698"/>
      <c r="F1134" s="698"/>
      <c r="G1134" s="698"/>
      <c r="H1134" s="698"/>
      <c r="I1134" s="698"/>
      <c r="J1134" s="698"/>
      <c r="K1134" s="713"/>
      <c r="L1134" s="713"/>
      <c r="M1134" s="713"/>
      <c r="N1134" s="713"/>
      <c r="O1134" s="713"/>
      <c r="P1134" s="698"/>
      <c r="Q1134" s="698"/>
      <c r="R1134" s="698"/>
      <c r="S1134" s="698"/>
    </row>
    <row r="1135" spans="1:19" ht="15.75" x14ac:dyDescent="0.25">
      <c r="A1135" s="698"/>
      <c r="B1135" s="698"/>
      <c r="C1135" s="698"/>
      <c r="D1135" s="698"/>
      <c r="E1135" s="698"/>
      <c r="F1135" s="698"/>
      <c r="G1135" s="698"/>
      <c r="H1135" s="698"/>
      <c r="I1135" s="698"/>
      <c r="J1135" s="698"/>
      <c r="K1135" s="698"/>
      <c r="L1135" s="698"/>
      <c r="M1135" s="698"/>
      <c r="N1135" s="698"/>
      <c r="O1135" s="698"/>
      <c r="P1135" s="698"/>
      <c r="Q1135" s="698"/>
      <c r="R1135" s="698"/>
      <c r="S1135" s="698"/>
    </row>
    <row r="1136" spans="1:19" ht="15.75" x14ac:dyDescent="0.25">
      <c r="A1136" s="144" t="s">
        <v>363</v>
      </c>
      <c r="B1136" s="144"/>
      <c r="C1136" s="144"/>
      <c r="D1136" s="145"/>
      <c r="E1136" s="146"/>
      <c r="F1136" s="144" t="s">
        <v>364</v>
      </c>
      <c r="G1136" s="144"/>
      <c r="H1136" s="144"/>
      <c r="J1136" s="144" t="s">
        <v>364</v>
      </c>
      <c r="K1136" s="144"/>
      <c r="L1136" s="144"/>
      <c r="M1136" s="698"/>
      <c r="N1136" s="698"/>
      <c r="O1136" s="698"/>
      <c r="P1136" s="698"/>
      <c r="Q1136" s="698"/>
      <c r="R1136" s="698"/>
      <c r="S1136" s="698"/>
    </row>
    <row r="1137" spans="1:12" x14ac:dyDescent="0.2">
      <c r="A1137" s="145"/>
      <c r="B1137" s="145"/>
      <c r="C1137" s="145"/>
      <c r="D1137" s="145"/>
      <c r="E1137" s="146"/>
      <c r="F1137" s="145"/>
      <c r="G1137" s="145"/>
      <c r="H1137" s="145"/>
      <c r="J1137" s="145"/>
      <c r="K1137" s="145"/>
      <c r="L1137" s="145"/>
    </row>
    <row r="1138" spans="1:12" x14ac:dyDescent="0.2">
      <c r="A1138" s="145"/>
      <c r="B1138" s="145"/>
      <c r="C1138" s="145"/>
      <c r="D1138" s="145"/>
      <c r="E1138" s="146"/>
      <c r="F1138" s="145"/>
      <c r="G1138" s="145"/>
      <c r="H1138" s="145"/>
      <c r="J1138" s="144" t="s">
        <v>461</v>
      </c>
      <c r="K1138" s="144"/>
      <c r="L1138" s="144"/>
    </row>
    <row r="1139" spans="1:12" x14ac:dyDescent="0.2">
      <c r="A1139" s="144" t="s">
        <v>461</v>
      </c>
      <c r="B1139" s="144"/>
      <c r="C1139" s="144"/>
      <c r="D1139" s="145"/>
      <c r="E1139" s="146"/>
      <c r="F1139" s="144" t="s">
        <v>461</v>
      </c>
      <c r="G1139" s="144"/>
      <c r="H1139" s="144"/>
      <c r="J1139" s="147" t="s">
        <v>636</v>
      </c>
      <c r="K1139" s="147"/>
      <c r="L1139" s="147"/>
    </row>
    <row r="1140" spans="1:12" x14ac:dyDescent="0.2">
      <c r="A1140" s="147" t="s">
        <v>366</v>
      </c>
      <c r="B1140" s="147"/>
      <c r="C1140" s="147"/>
      <c r="D1140" s="145"/>
      <c r="E1140" s="146"/>
      <c r="F1140" s="147" t="s">
        <v>519</v>
      </c>
      <c r="G1140" s="147"/>
      <c r="H1140" s="147"/>
      <c r="J1140" s="148" t="s">
        <v>637</v>
      </c>
      <c r="K1140" s="148"/>
      <c r="L1140" s="148"/>
    </row>
    <row r="1141" spans="1:12" x14ac:dyDescent="0.2">
      <c r="A1141" s="148" t="s">
        <v>368</v>
      </c>
      <c r="B1141" s="148"/>
      <c r="C1141" s="148"/>
      <c r="D1141" s="145"/>
      <c r="E1141" s="146"/>
      <c r="F1141" s="148" t="s">
        <v>520</v>
      </c>
      <c r="G1141" s="148"/>
      <c r="H1141" s="148"/>
    </row>
  </sheetData>
  <mergeCells count="803">
    <mergeCell ref="A1141:C1141"/>
    <mergeCell ref="F1141:H1141"/>
    <mergeCell ref="J1138:L1138"/>
    <mergeCell ref="A1139:C1139"/>
    <mergeCell ref="F1139:H1139"/>
    <mergeCell ref="J1139:L1139"/>
    <mergeCell ref="A1140:C1140"/>
    <mergeCell ref="F1140:H1140"/>
    <mergeCell ref="J1140:L1140"/>
    <mergeCell ref="A1132:F1132"/>
    <mergeCell ref="A1133:S1133"/>
    <mergeCell ref="K1134:O1134"/>
    <mergeCell ref="A1136:C1136"/>
    <mergeCell ref="F1136:H1136"/>
    <mergeCell ref="J1136:L1136"/>
    <mergeCell ref="A1099:M1099"/>
    <mergeCell ref="A1100:M1100"/>
    <mergeCell ref="B1101:M1101"/>
    <mergeCell ref="B1102:M1102"/>
    <mergeCell ref="A1103:M1103"/>
    <mergeCell ref="A1104:S1104"/>
    <mergeCell ref="C1093:M1093"/>
    <mergeCell ref="C1094:M1094"/>
    <mergeCell ref="A1095:M1095"/>
    <mergeCell ref="A1096:M1096"/>
    <mergeCell ref="C1097:M1097"/>
    <mergeCell ref="C1098:M1098"/>
    <mergeCell ref="A1087:M1087"/>
    <mergeCell ref="A1088:M1088"/>
    <mergeCell ref="C1089:M1089"/>
    <mergeCell ref="C1090:M1090"/>
    <mergeCell ref="C1091:M1091"/>
    <mergeCell ref="C1092:M1092"/>
    <mergeCell ref="A1078:B1084"/>
    <mergeCell ref="C1078:M1078"/>
    <mergeCell ref="C1079:M1079"/>
    <mergeCell ref="C1080:M1080"/>
    <mergeCell ref="C1081:M1081"/>
    <mergeCell ref="C1082:M1082"/>
    <mergeCell ref="C1083:M1083"/>
    <mergeCell ref="C1084:M1084"/>
    <mergeCell ref="A1073:M1073"/>
    <mergeCell ref="A1074:M1074"/>
    <mergeCell ref="C1075:M1075"/>
    <mergeCell ref="A1076:B1076"/>
    <mergeCell ref="C1076:M1076"/>
    <mergeCell ref="A1077:B1077"/>
    <mergeCell ref="C1077:M1077"/>
    <mergeCell ref="N1064:S1064"/>
    <mergeCell ref="C1065:M1065"/>
    <mergeCell ref="C1066:M1066"/>
    <mergeCell ref="C1067:M1067"/>
    <mergeCell ref="C1068:M1068"/>
    <mergeCell ref="C1069:M1069"/>
    <mergeCell ref="A1057:B1070"/>
    <mergeCell ref="C1057:M1057"/>
    <mergeCell ref="C1058:M1058"/>
    <mergeCell ref="C1059:M1059"/>
    <mergeCell ref="C1060:M1060"/>
    <mergeCell ref="C1061:M1061"/>
    <mergeCell ref="C1062:M1062"/>
    <mergeCell ref="C1063:M1063"/>
    <mergeCell ref="C1064:M1064"/>
    <mergeCell ref="C1070:M1070"/>
    <mergeCell ref="A1052:M1052"/>
    <mergeCell ref="A1053:M1053"/>
    <mergeCell ref="C1054:M1054"/>
    <mergeCell ref="A1055:B1055"/>
    <mergeCell ref="C1055:M1055"/>
    <mergeCell ref="A1056:B1056"/>
    <mergeCell ref="C1056:M1056"/>
    <mergeCell ref="A1044:B1044"/>
    <mergeCell ref="C1044:M1044"/>
    <mergeCell ref="A1045:B1049"/>
    <mergeCell ref="C1045:M1045"/>
    <mergeCell ref="C1046:M1046"/>
    <mergeCell ref="C1047:M1047"/>
    <mergeCell ref="C1048:M1048"/>
    <mergeCell ref="C1049:M1049"/>
    <mergeCell ref="C1038:M1038"/>
    <mergeCell ref="C1039:M1039"/>
    <mergeCell ref="A1040:M1040"/>
    <mergeCell ref="A1041:M1041"/>
    <mergeCell ref="C1042:M1042"/>
    <mergeCell ref="A1043:B1043"/>
    <mergeCell ref="C1043:M1043"/>
    <mergeCell ref="C1032:M1032"/>
    <mergeCell ref="C1033:M1033"/>
    <mergeCell ref="A1034:M1034"/>
    <mergeCell ref="A1035:M1035"/>
    <mergeCell ref="C1036:M1036"/>
    <mergeCell ref="C1037:M1037"/>
    <mergeCell ref="B1023:D1023"/>
    <mergeCell ref="K1023:M1023"/>
    <mergeCell ref="A1028:M1028"/>
    <mergeCell ref="A1029:M1029"/>
    <mergeCell ref="A1030:M1030"/>
    <mergeCell ref="C1031:M1031"/>
    <mergeCell ref="B1018:D1018"/>
    <mergeCell ref="K1018:M1018"/>
    <mergeCell ref="B1021:D1021"/>
    <mergeCell ref="K1021:M1021"/>
    <mergeCell ref="B1022:D1022"/>
    <mergeCell ref="K1022:M1022"/>
    <mergeCell ref="B982:M982"/>
    <mergeCell ref="B983:M983"/>
    <mergeCell ref="A984:M984"/>
    <mergeCell ref="A985:S985"/>
    <mergeCell ref="A1014:F1014"/>
    <mergeCell ref="A1015:S1015"/>
    <mergeCell ref="A976:M976"/>
    <mergeCell ref="A977:M977"/>
    <mergeCell ref="C978:M978"/>
    <mergeCell ref="C979:M979"/>
    <mergeCell ref="A980:M980"/>
    <mergeCell ref="A981:M981"/>
    <mergeCell ref="C970:M970"/>
    <mergeCell ref="C971:M971"/>
    <mergeCell ref="C972:M972"/>
    <mergeCell ref="C973:M973"/>
    <mergeCell ref="C974:M974"/>
    <mergeCell ref="C975:M975"/>
    <mergeCell ref="A963:B965"/>
    <mergeCell ref="C963:M963"/>
    <mergeCell ref="C964:M964"/>
    <mergeCell ref="C965:M965"/>
    <mergeCell ref="A968:M968"/>
    <mergeCell ref="A969:M969"/>
    <mergeCell ref="A958:M958"/>
    <mergeCell ref="A959:M959"/>
    <mergeCell ref="C960:M960"/>
    <mergeCell ref="A961:B961"/>
    <mergeCell ref="C961:M961"/>
    <mergeCell ref="A962:B962"/>
    <mergeCell ref="C962:M962"/>
    <mergeCell ref="A950:B955"/>
    <mergeCell ref="C950:M950"/>
    <mergeCell ref="C951:M951"/>
    <mergeCell ref="C952:M952"/>
    <mergeCell ref="C953:M953"/>
    <mergeCell ref="C954:M954"/>
    <mergeCell ref="C955:M955"/>
    <mergeCell ref="A945:M945"/>
    <mergeCell ref="A946:M946"/>
    <mergeCell ref="C947:M947"/>
    <mergeCell ref="A948:B948"/>
    <mergeCell ref="C948:M948"/>
    <mergeCell ref="A949:B949"/>
    <mergeCell ref="C949:M949"/>
    <mergeCell ref="A937:B937"/>
    <mergeCell ref="C937:M937"/>
    <mergeCell ref="A938:B942"/>
    <mergeCell ref="C938:M938"/>
    <mergeCell ref="C939:M939"/>
    <mergeCell ref="C940:M940"/>
    <mergeCell ref="C941:M941"/>
    <mergeCell ref="C942:M942"/>
    <mergeCell ref="C931:M931"/>
    <mergeCell ref="C932:M932"/>
    <mergeCell ref="A933:M933"/>
    <mergeCell ref="A934:M934"/>
    <mergeCell ref="C935:M935"/>
    <mergeCell ref="A936:B936"/>
    <mergeCell ref="C936:M936"/>
    <mergeCell ref="C925:M925"/>
    <mergeCell ref="C926:M926"/>
    <mergeCell ref="A927:M927"/>
    <mergeCell ref="A928:K928"/>
    <mergeCell ref="C929:M929"/>
    <mergeCell ref="C930:M930"/>
    <mergeCell ref="B916:D916"/>
    <mergeCell ref="K916:M916"/>
    <mergeCell ref="A921:M921"/>
    <mergeCell ref="A922:M922"/>
    <mergeCell ref="A923:M923"/>
    <mergeCell ref="C924:M924"/>
    <mergeCell ref="A908:S908"/>
    <mergeCell ref="B911:D911"/>
    <mergeCell ref="K911:M911"/>
    <mergeCell ref="B914:D914"/>
    <mergeCell ref="K914:M914"/>
    <mergeCell ref="B915:D915"/>
    <mergeCell ref="K915:M915"/>
    <mergeCell ref="A882:M882"/>
    <mergeCell ref="A883:M883"/>
    <mergeCell ref="B884:M884"/>
    <mergeCell ref="B885:M885"/>
    <mergeCell ref="A886:M886"/>
    <mergeCell ref="A887:S887"/>
    <mergeCell ref="C876:M876"/>
    <mergeCell ref="C877:M877"/>
    <mergeCell ref="A878:M878"/>
    <mergeCell ref="A879:M879"/>
    <mergeCell ref="C880:M880"/>
    <mergeCell ref="C881:M881"/>
    <mergeCell ref="A870:M870"/>
    <mergeCell ref="A871:M871"/>
    <mergeCell ref="C872:M872"/>
    <mergeCell ref="C873:M873"/>
    <mergeCell ref="C874:M874"/>
    <mergeCell ref="C875:M875"/>
    <mergeCell ref="A862:B867"/>
    <mergeCell ref="C862:M862"/>
    <mergeCell ref="C863:M863"/>
    <mergeCell ref="C864:M864"/>
    <mergeCell ref="C865:M865"/>
    <mergeCell ref="C866:M866"/>
    <mergeCell ref="C867:M867"/>
    <mergeCell ref="A857:M857"/>
    <mergeCell ref="A858:M858"/>
    <mergeCell ref="C859:M859"/>
    <mergeCell ref="A860:B860"/>
    <mergeCell ref="C860:M860"/>
    <mergeCell ref="A861:B861"/>
    <mergeCell ref="C861:M861"/>
    <mergeCell ref="A849:B854"/>
    <mergeCell ref="C849:M849"/>
    <mergeCell ref="C850:M850"/>
    <mergeCell ref="C851:M851"/>
    <mergeCell ref="C852:M852"/>
    <mergeCell ref="C853:M853"/>
    <mergeCell ref="C854:M854"/>
    <mergeCell ref="A844:M844"/>
    <mergeCell ref="A845:M845"/>
    <mergeCell ref="C846:M846"/>
    <mergeCell ref="A847:B847"/>
    <mergeCell ref="C847:M847"/>
    <mergeCell ref="A848:B848"/>
    <mergeCell ref="C848:M848"/>
    <mergeCell ref="A836:B841"/>
    <mergeCell ref="C836:M836"/>
    <mergeCell ref="C837:M837"/>
    <mergeCell ref="C838:M838"/>
    <mergeCell ref="C839:M839"/>
    <mergeCell ref="C840:M840"/>
    <mergeCell ref="C841:M841"/>
    <mergeCell ref="A832:M832"/>
    <mergeCell ref="C833:M833"/>
    <mergeCell ref="A834:B834"/>
    <mergeCell ref="C834:M834"/>
    <mergeCell ref="A835:B835"/>
    <mergeCell ref="C835:M835"/>
    <mergeCell ref="C826:M826"/>
    <mergeCell ref="C827:M827"/>
    <mergeCell ref="C828:M828"/>
    <mergeCell ref="C829:M829"/>
    <mergeCell ref="A830:M830"/>
    <mergeCell ref="A831:M831"/>
    <mergeCell ref="A820:M820"/>
    <mergeCell ref="C821:M821"/>
    <mergeCell ref="C822:M822"/>
    <mergeCell ref="C823:M823"/>
    <mergeCell ref="A824:M824"/>
    <mergeCell ref="A825:K825"/>
    <mergeCell ref="B812:D812"/>
    <mergeCell ref="K812:M812"/>
    <mergeCell ref="B813:D813"/>
    <mergeCell ref="K813:M813"/>
    <mergeCell ref="A818:M818"/>
    <mergeCell ref="A819:M819"/>
    <mergeCell ref="A805:F805"/>
    <mergeCell ref="A806:S806"/>
    <mergeCell ref="B808:D808"/>
    <mergeCell ref="K808:M808"/>
    <mergeCell ref="B811:D811"/>
    <mergeCell ref="K811:M811"/>
    <mergeCell ref="A778:M778"/>
    <mergeCell ref="A779:M779"/>
    <mergeCell ref="B780:M780"/>
    <mergeCell ref="B781:M781"/>
    <mergeCell ref="A782:M782"/>
    <mergeCell ref="A783:S783"/>
    <mergeCell ref="C772:M772"/>
    <mergeCell ref="C773:M773"/>
    <mergeCell ref="A774:M774"/>
    <mergeCell ref="A775:M775"/>
    <mergeCell ref="C776:M776"/>
    <mergeCell ref="C777:M777"/>
    <mergeCell ref="A766:M766"/>
    <mergeCell ref="A767:M767"/>
    <mergeCell ref="C768:M768"/>
    <mergeCell ref="C769:M769"/>
    <mergeCell ref="C770:M770"/>
    <mergeCell ref="C771:M771"/>
    <mergeCell ref="A758:B763"/>
    <mergeCell ref="C758:M758"/>
    <mergeCell ref="C759:M759"/>
    <mergeCell ref="C760:M760"/>
    <mergeCell ref="C761:M761"/>
    <mergeCell ref="C762:M762"/>
    <mergeCell ref="C763:M763"/>
    <mergeCell ref="A753:M753"/>
    <mergeCell ref="A754:M754"/>
    <mergeCell ref="C755:M755"/>
    <mergeCell ref="A756:B756"/>
    <mergeCell ref="C756:M756"/>
    <mergeCell ref="A757:B757"/>
    <mergeCell ref="C757:M757"/>
    <mergeCell ref="A744:B750"/>
    <mergeCell ref="C744:M744"/>
    <mergeCell ref="C745:M745"/>
    <mergeCell ref="C746:M746"/>
    <mergeCell ref="C747:M747"/>
    <mergeCell ref="C748:M748"/>
    <mergeCell ref="C749:M749"/>
    <mergeCell ref="C750:M750"/>
    <mergeCell ref="A740:M740"/>
    <mergeCell ref="C741:M741"/>
    <mergeCell ref="A742:B742"/>
    <mergeCell ref="C742:M742"/>
    <mergeCell ref="A743:B743"/>
    <mergeCell ref="C743:M743"/>
    <mergeCell ref="A733:B736"/>
    <mergeCell ref="C733:M733"/>
    <mergeCell ref="C734:M734"/>
    <mergeCell ref="C735:M735"/>
    <mergeCell ref="C736:M736"/>
    <mergeCell ref="A739:M739"/>
    <mergeCell ref="A729:M729"/>
    <mergeCell ref="C730:M730"/>
    <mergeCell ref="A731:B731"/>
    <mergeCell ref="C731:M731"/>
    <mergeCell ref="A732:B732"/>
    <mergeCell ref="C732:M732"/>
    <mergeCell ref="A722:B725"/>
    <mergeCell ref="C722:M722"/>
    <mergeCell ref="C723:M723"/>
    <mergeCell ref="C724:M724"/>
    <mergeCell ref="C725:M725"/>
    <mergeCell ref="A728:M728"/>
    <mergeCell ref="A717:M717"/>
    <mergeCell ref="A718:M718"/>
    <mergeCell ref="C719:M719"/>
    <mergeCell ref="A720:B720"/>
    <mergeCell ref="C720:M720"/>
    <mergeCell ref="A721:B721"/>
    <mergeCell ref="C721:M721"/>
    <mergeCell ref="A711:M711"/>
    <mergeCell ref="A712:K712"/>
    <mergeCell ref="C713:M713"/>
    <mergeCell ref="C714:M714"/>
    <mergeCell ref="C715:M715"/>
    <mergeCell ref="C716:M716"/>
    <mergeCell ref="A705:M705"/>
    <mergeCell ref="A706:M706"/>
    <mergeCell ref="A707:M707"/>
    <mergeCell ref="C708:M708"/>
    <mergeCell ref="C709:M709"/>
    <mergeCell ref="C710:M710"/>
    <mergeCell ref="B698:D698"/>
    <mergeCell ref="K698:M698"/>
    <mergeCell ref="B699:D699"/>
    <mergeCell ref="K699:M699"/>
    <mergeCell ref="B700:D700"/>
    <mergeCell ref="K700:M700"/>
    <mergeCell ref="A669:M669"/>
    <mergeCell ref="A670:S670"/>
    <mergeCell ref="A692:F692"/>
    <mergeCell ref="A693:S693"/>
    <mergeCell ref="B695:D695"/>
    <mergeCell ref="K695:M695"/>
    <mergeCell ref="C663:M663"/>
    <mergeCell ref="C664:M664"/>
    <mergeCell ref="A665:M665"/>
    <mergeCell ref="A666:M666"/>
    <mergeCell ref="B667:M667"/>
    <mergeCell ref="B668:M668"/>
    <mergeCell ref="C657:M657"/>
    <mergeCell ref="C658:M658"/>
    <mergeCell ref="C659:M659"/>
    <mergeCell ref="C660:M660"/>
    <mergeCell ref="A661:M661"/>
    <mergeCell ref="A662:M662"/>
    <mergeCell ref="C649:M649"/>
    <mergeCell ref="A652:M652"/>
    <mergeCell ref="A653:M653"/>
    <mergeCell ref="A654:M654"/>
    <mergeCell ref="C655:M655"/>
    <mergeCell ref="C656:M656"/>
    <mergeCell ref="C642:M642"/>
    <mergeCell ref="A643:B643"/>
    <mergeCell ref="C643:M643"/>
    <mergeCell ref="A644:B644"/>
    <mergeCell ref="C644:M644"/>
    <mergeCell ref="A645:B649"/>
    <mergeCell ref="C645:M645"/>
    <mergeCell ref="C646:M646"/>
    <mergeCell ref="C647:M647"/>
    <mergeCell ref="C648:M648"/>
    <mergeCell ref="C636:M636"/>
    <mergeCell ref="C637:M637"/>
    <mergeCell ref="C638:M638"/>
    <mergeCell ref="C639:M639"/>
    <mergeCell ref="A640:M640"/>
    <mergeCell ref="A641:M641"/>
    <mergeCell ref="A630:M630"/>
    <mergeCell ref="C631:M631"/>
    <mergeCell ref="C632:M632"/>
    <mergeCell ref="C633:M633"/>
    <mergeCell ref="A634:M634"/>
    <mergeCell ref="A635:K635"/>
    <mergeCell ref="B622:D622"/>
    <mergeCell ref="K622:M622"/>
    <mergeCell ref="B623:D623"/>
    <mergeCell ref="K623:M623"/>
    <mergeCell ref="A628:M628"/>
    <mergeCell ref="A629:M629"/>
    <mergeCell ref="A616:F616"/>
    <mergeCell ref="A617:S617"/>
    <mergeCell ref="B619:D619"/>
    <mergeCell ref="K619:M619"/>
    <mergeCell ref="B621:D621"/>
    <mergeCell ref="K621:M621"/>
    <mergeCell ref="A587:M587"/>
    <mergeCell ref="A588:M588"/>
    <mergeCell ref="B589:M589"/>
    <mergeCell ref="B590:M590"/>
    <mergeCell ref="A591:M591"/>
    <mergeCell ref="A592:S592"/>
    <mergeCell ref="C581:M581"/>
    <mergeCell ref="C582:M582"/>
    <mergeCell ref="A583:M583"/>
    <mergeCell ref="A584:M584"/>
    <mergeCell ref="C585:M585"/>
    <mergeCell ref="C586:M586"/>
    <mergeCell ref="A575:M575"/>
    <mergeCell ref="A576:M576"/>
    <mergeCell ref="C577:M577"/>
    <mergeCell ref="C578:M578"/>
    <mergeCell ref="C579:M579"/>
    <mergeCell ref="C580:M580"/>
    <mergeCell ref="A566:B572"/>
    <mergeCell ref="C566:M566"/>
    <mergeCell ref="C567:M567"/>
    <mergeCell ref="C568:M568"/>
    <mergeCell ref="C569:M569"/>
    <mergeCell ref="C570:M570"/>
    <mergeCell ref="C571:M571"/>
    <mergeCell ref="C572:M572"/>
    <mergeCell ref="A560:M560"/>
    <mergeCell ref="A562:M562"/>
    <mergeCell ref="C563:M563"/>
    <mergeCell ref="A564:B564"/>
    <mergeCell ref="C564:M564"/>
    <mergeCell ref="A565:B565"/>
    <mergeCell ref="C565:M565"/>
    <mergeCell ref="A552:B557"/>
    <mergeCell ref="C552:M552"/>
    <mergeCell ref="C553:M553"/>
    <mergeCell ref="C554:M554"/>
    <mergeCell ref="C555:M555"/>
    <mergeCell ref="C556:M556"/>
    <mergeCell ref="C557:M557"/>
    <mergeCell ref="A547:M547"/>
    <mergeCell ref="A548:M548"/>
    <mergeCell ref="C549:M549"/>
    <mergeCell ref="A550:B550"/>
    <mergeCell ref="C550:M550"/>
    <mergeCell ref="A551:B551"/>
    <mergeCell ref="C551:M551"/>
    <mergeCell ref="N537:N544"/>
    <mergeCell ref="A538:B544"/>
    <mergeCell ref="C538:M538"/>
    <mergeCell ref="C539:M539"/>
    <mergeCell ref="C540:M540"/>
    <mergeCell ref="C541:M541"/>
    <mergeCell ref="C542:M542"/>
    <mergeCell ref="C543:M543"/>
    <mergeCell ref="C544:M544"/>
    <mergeCell ref="A533:M533"/>
    <mergeCell ref="A534:M534"/>
    <mergeCell ref="C535:M535"/>
    <mergeCell ref="A536:B536"/>
    <mergeCell ref="C536:M536"/>
    <mergeCell ref="A537:B537"/>
    <mergeCell ref="C537:M537"/>
    <mergeCell ref="A523:B530"/>
    <mergeCell ref="C523:M523"/>
    <mergeCell ref="C524:M524"/>
    <mergeCell ref="C525:M525"/>
    <mergeCell ref="C526:M526"/>
    <mergeCell ref="C527:M527"/>
    <mergeCell ref="C528:M528"/>
    <mergeCell ref="C529:M529"/>
    <mergeCell ref="C530:M530"/>
    <mergeCell ref="A518:M518"/>
    <mergeCell ref="A519:M519"/>
    <mergeCell ref="C520:M520"/>
    <mergeCell ref="A521:B521"/>
    <mergeCell ref="C521:M521"/>
    <mergeCell ref="A522:B522"/>
    <mergeCell ref="C522:M522"/>
    <mergeCell ref="A512:M512"/>
    <mergeCell ref="A513:M513"/>
    <mergeCell ref="C514:M514"/>
    <mergeCell ref="C515:M515"/>
    <mergeCell ref="C516:M516"/>
    <mergeCell ref="C517:M517"/>
    <mergeCell ref="A506:M506"/>
    <mergeCell ref="A507:M507"/>
    <mergeCell ref="A508:M508"/>
    <mergeCell ref="C509:M509"/>
    <mergeCell ref="C510:M510"/>
    <mergeCell ref="C511:M511"/>
    <mergeCell ref="B499:D499"/>
    <mergeCell ref="K499:M499"/>
    <mergeCell ref="B500:D500"/>
    <mergeCell ref="K500:M500"/>
    <mergeCell ref="B501:D501"/>
    <mergeCell ref="K501:M501"/>
    <mergeCell ref="A462:M462"/>
    <mergeCell ref="A463:S463"/>
    <mergeCell ref="A493:F493"/>
    <mergeCell ref="A494:S494"/>
    <mergeCell ref="B496:D496"/>
    <mergeCell ref="K496:M496"/>
    <mergeCell ref="C456:M456"/>
    <mergeCell ref="C457:M457"/>
    <mergeCell ref="A458:M458"/>
    <mergeCell ref="A459:M459"/>
    <mergeCell ref="B460:M460"/>
    <mergeCell ref="B461:M461"/>
    <mergeCell ref="C450:M450"/>
    <mergeCell ref="C451:M451"/>
    <mergeCell ref="C452:M452"/>
    <mergeCell ref="C453:M453"/>
    <mergeCell ref="A454:M454"/>
    <mergeCell ref="A455:M455"/>
    <mergeCell ref="C442:M442"/>
    <mergeCell ref="C443:M443"/>
    <mergeCell ref="A446:M446"/>
    <mergeCell ref="A447:M447"/>
    <mergeCell ref="C448:M448"/>
    <mergeCell ref="C449:M449"/>
    <mergeCell ref="C436:M436"/>
    <mergeCell ref="C437:M437"/>
    <mergeCell ref="C438:M438"/>
    <mergeCell ref="C439:M439"/>
    <mergeCell ref="C440:M440"/>
    <mergeCell ref="C441:M441"/>
    <mergeCell ref="A431:M431"/>
    <mergeCell ref="A432:M432"/>
    <mergeCell ref="C433:M433"/>
    <mergeCell ref="A434:B434"/>
    <mergeCell ref="C434:M434"/>
    <mergeCell ref="A435:B435"/>
    <mergeCell ref="C435:M435"/>
    <mergeCell ref="B421:B428"/>
    <mergeCell ref="C421:M421"/>
    <mergeCell ref="C422:M422"/>
    <mergeCell ref="C423:M423"/>
    <mergeCell ref="C424:M424"/>
    <mergeCell ref="C425:M425"/>
    <mergeCell ref="C426:M426"/>
    <mergeCell ref="C427:M427"/>
    <mergeCell ref="C428:M428"/>
    <mergeCell ref="A416:M416"/>
    <mergeCell ref="A417:M417"/>
    <mergeCell ref="C418:M418"/>
    <mergeCell ref="A419:B419"/>
    <mergeCell ref="C419:M419"/>
    <mergeCell ref="A420:B420"/>
    <mergeCell ref="C420:M420"/>
    <mergeCell ref="C408:M408"/>
    <mergeCell ref="C409:M409"/>
    <mergeCell ref="C410:M410"/>
    <mergeCell ref="C411:M411"/>
    <mergeCell ref="C412:M412"/>
    <mergeCell ref="C413:M413"/>
    <mergeCell ref="C401:M401"/>
    <mergeCell ref="A402:B402"/>
    <mergeCell ref="C402:M402"/>
    <mergeCell ref="A403:B403"/>
    <mergeCell ref="C403:M403"/>
    <mergeCell ref="A404:B413"/>
    <mergeCell ref="C404:M404"/>
    <mergeCell ref="C405:M405"/>
    <mergeCell ref="C406:M406"/>
    <mergeCell ref="C407:M407"/>
    <mergeCell ref="C395:M395"/>
    <mergeCell ref="C396:M396"/>
    <mergeCell ref="C397:M397"/>
    <mergeCell ref="C398:M398"/>
    <mergeCell ref="A399:M399"/>
    <mergeCell ref="A400:M400"/>
    <mergeCell ref="A389:M389"/>
    <mergeCell ref="C390:M390"/>
    <mergeCell ref="C391:M391"/>
    <mergeCell ref="C392:M392"/>
    <mergeCell ref="A393:M393"/>
    <mergeCell ref="A394:M394"/>
    <mergeCell ref="B381:D381"/>
    <mergeCell ref="K381:M381"/>
    <mergeCell ref="B382:D382"/>
    <mergeCell ref="K382:M382"/>
    <mergeCell ref="A387:M387"/>
    <mergeCell ref="A388:M388"/>
    <mergeCell ref="A374:F374"/>
    <mergeCell ref="A375:S375"/>
    <mergeCell ref="B377:D377"/>
    <mergeCell ref="K377:M377"/>
    <mergeCell ref="B380:D380"/>
    <mergeCell ref="K380:M380"/>
    <mergeCell ref="A325:M325"/>
    <mergeCell ref="A326:M326"/>
    <mergeCell ref="B327:M327"/>
    <mergeCell ref="B328:M328"/>
    <mergeCell ref="A329:M329"/>
    <mergeCell ref="A330:S330"/>
    <mergeCell ref="C319:M319"/>
    <mergeCell ref="C320:M320"/>
    <mergeCell ref="A321:M321"/>
    <mergeCell ref="A322:M322"/>
    <mergeCell ref="C323:M323"/>
    <mergeCell ref="C324:M324"/>
    <mergeCell ref="A313:M313"/>
    <mergeCell ref="A314:M314"/>
    <mergeCell ref="C315:M315"/>
    <mergeCell ref="C316:M316"/>
    <mergeCell ref="C317:M317"/>
    <mergeCell ref="C318:M318"/>
    <mergeCell ref="A305:B310"/>
    <mergeCell ref="C305:M305"/>
    <mergeCell ref="C306:M306"/>
    <mergeCell ref="C307:M307"/>
    <mergeCell ref="C308:M308"/>
    <mergeCell ref="C309:M309"/>
    <mergeCell ref="C310:M310"/>
    <mergeCell ref="A300:M300"/>
    <mergeCell ref="A301:M301"/>
    <mergeCell ref="C302:M302"/>
    <mergeCell ref="A303:B303"/>
    <mergeCell ref="C303:M303"/>
    <mergeCell ref="A304:B304"/>
    <mergeCell ref="C304:M304"/>
    <mergeCell ref="A292:B297"/>
    <mergeCell ref="C292:M292"/>
    <mergeCell ref="C293:M293"/>
    <mergeCell ref="C294:M294"/>
    <mergeCell ref="C295:M295"/>
    <mergeCell ref="C296:M296"/>
    <mergeCell ref="C297:M297"/>
    <mergeCell ref="A287:M287"/>
    <mergeCell ref="A288:M288"/>
    <mergeCell ref="C289:M289"/>
    <mergeCell ref="A290:B290"/>
    <mergeCell ref="C290:M290"/>
    <mergeCell ref="A291:B291"/>
    <mergeCell ref="C291:M291"/>
    <mergeCell ref="A280:B284"/>
    <mergeCell ref="C280:M280"/>
    <mergeCell ref="C281:M281"/>
    <mergeCell ref="C282:M282"/>
    <mergeCell ref="C283:M283"/>
    <mergeCell ref="C284:M284"/>
    <mergeCell ref="A276:M276"/>
    <mergeCell ref="C277:M277"/>
    <mergeCell ref="A278:B278"/>
    <mergeCell ref="C278:M278"/>
    <mergeCell ref="A279:B279"/>
    <mergeCell ref="C279:M279"/>
    <mergeCell ref="A269:B272"/>
    <mergeCell ref="C269:M269"/>
    <mergeCell ref="C270:M270"/>
    <mergeCell ref="C271:M271"/>
    <mergeCell ref="C272:M272"/>
    <mergeCell ref="A275:M275"/>
    <mergeCell ref="A265:M265"/>
    <mergeCell ref="C266:M266"/>
    <mergeCell ref="A267:B267"/>
    <mergeCell ref="C267:M267"/>
    <mergeCell ref="A268:B268"/>
    <mergeCell ref="C268:M268"/>
    <mergeCell ref="A258:B261"/>
    <mergeCell ref="C258:M258"/>
    <mergeCell ref="C259:M259"/>
    <mergeCell ref="C260:M260"/>
    <mergeCell ref="C261:M261"/>
    <mergeCell ref="A264:M264"/>
    <mergeCell ref="A253:M253"/>
    <mergeCell ref="A254:M254"/>
    <mergeCell ref="C255:M255"/>
    <mergeCell ref="A256:B256"/>
    <mergeCell ref="C256:M256"/>
    <mergeCell ref="A257:B257"/>
    <mergeCell ref="C257:M257"/>
    <mergeCell ref="A245:B245"/>
    <mergeCell ref="C245:M245"/>
    <mergeCell ref="A246:B250"/>
    <mergeCell ref="C246:M246"/>
    <mergeCell ref="C247:M247"/>
    <mergeCell ref="C248:M248"/>
    <mergeCell ref="C249:M249"/>
    <mergeCell ref="C250:M250"/>
    <mergeCell ref="C238:M238"/>
    <mergeCell ref="A241:M241"/>
    <mergeCell ref="A242:M242"/>
    <mergeCell ref="C243:M243"/>
    <mergeCell ref="A244:B244"/>
    <mergeCell ref="C244:M244"/>
    <mergeCell ref="C231:M231"/>
    <mergeCell ref="A232:B232"/>
    <mergeCell ref="C232:M232"/>
    <mergeCell ref="A233:B233"/>
    <mergeCell ref="C233:M233"/>
    <mergeCell ref="A234:B238"/>
    <mergeCell ref="C234:M234"/>
    <mergeCell ref="C235:M235"/>
    <mergeCell ref="C236:M236"/>
    <mergeCell ref="C237:M237"/>
    <mergeCell ref="C225:M225"/>
    <mergeCell ref="C226:M226"/>
    <mergeCell ref="C227:M227"/>
    <mergeCell ref="C228:M228"/>
    <mergeCell ref="A229:M229"/>
    <mergeCell ref="A230:M230"/>
    <mergeCell ref="A219:M219"/>
    <mergeCell ref="C220:M220"/>
    <mergeCell ref="C221:M221"/>
    <mergeCell ref="C222:M222"/>
    <mergeCell ref="A223:M223"/>
    <mergeCell ref="A224:K224"/>
    <mergeCell ref="B211:E211"/>
    <mergeCell ref="K211:M211"/>
    <mergeCell ref="B212:D212"/>
    <mergeCell ref="K212:M212"/>
    <mergeCell ref="A217:M217"/>
    <mergeCell ref="A218:M218"/>
    <mergeCell ref="A204:F204"/>
    <mergeCell ref="A205:S205"/>
    <mergeCell ref="B207:D207"/>
    <mergeCell ref="K207:M207"/>
    <mergeCell ref="B210:D210"/>
    <mergeCell ref="K210:M210"/>
    <mergeCell ref="A175:M175"/>
    <mergeCell ref="A176:M176"/>
    <mergeCell ref="B177:M177"/>
    <mergeCell ref="B178:M178"/>
    <mergeCell ref="A179:S179"/>
    <mergeCell ref="A180:S180"/>
    <mergeCell ref="C169:M169"/>
    <mergeCell ref="C170:M170"/>
    <mergeCell ref="A171:M171"/>
    <mergeCell ref="A172:M172"/>
    <mergeCell ref="C173:M173"/>
    <mergeCell ref="C174:M174"/>
    <mergeCell ref="A163:M163"/>
    <mergeCell ref="A164:M164"/>
    <mergeCell ref="C165:M165"/>
    <mergeCell ref="C166:M166"/>
    <mergeCell ref="C167:M167"/>
    <mergeCell ref="C168:M168"/>
    <mergeCell ref="A155:B160"/>
    <mergeCell ref="C155:M155"/>
    <mergeCell ref="C156:M156"/>
    <mergeCell ref="C157:M157"/>
    <mergeCell ref="C158:M158"/>
    <mergeCell ref="C159:M159"/>
    <mergeCell ref="C160:M160"/>
    <mergeCell ref="A151:M151"/>
    <mergeCell ref="C152:M152"/>
    <mergeCell ref="A153:B153"/>
    <mergeCell ref="C153:M153"/>
    <mergeCell ref="A154:B154"/>
    <mergeCell ref="C154:M154"/>
    <mergeCell ref="A144:B147"/>
    <mergeCell ref="C144:M144"/>
    <mergeCell ref="C145:M145"/>
    <mergeCell ref="C146:M146"/>
    <mergeCell ref="C147:M147"/>
    <mergeCell ref="A150:M150"/>
    <mergeCell ref="A139:M139"/>
    <mergeCell ref="A140:M140"/>
    <mergeCell ref="C141:M141"/>
    <mergeCell ref="A142:B142"/>
    <mergeCell ref="C142:M142"/>
    <mergeCell ref="A143:B143"/>
    <mergeCell ref="C143:M143"/>
    <mergeCell ref="A132:B136"/>
    <mergeCell ref="C132:M132"/>
    <mergeCell ref="C133:M133"/>
    <mergeCell ref="C134:M134"/>
    <mergeCell ref="C135:M135"/>
    <mergeCell ref="C136:M136"/>
    <mergeCell ref="A127:M127"/>
    <mergeCell ref="A128:M128"/>
    <mergeCell ref="C129:M129"/>
    <mergeCell ref="A130:B130"/>
    <mergeCell ref="C130:M130"/>
    <mergeCell ref="A131:B131"/>
    <mergeCell ref="C131:M131"/>
    <mergeCell ref="A121:M121"/>
    <mergeCell ref="A122:K122"/>
    <mergeCell ref="C123:M123"/>
    <mergeCell ref="C124:M124"/>
    <mergeCell ref="C125:M125"/>
    <mergeCell ref="C126:M126"/>
    <mergeCell ref="A115:M115"/>
    <mergeCell ref="A116:M116"/>
    <mergeCell ref="A117:M117"/>
    <mergeCell ref="C118:M118"/>
    <mergeCell ref="C119:M119"/>
    <mergeCell ref="C120:M120"/>
  </mergeCells>
  <dataValidations count="105">
    <dataValidation type="list" allowBlank="1" showInputMessage="1" showErrorMessage="1" prompt="Selecciona la Subfunción" sqref="A1128:A1129">
      <formula1>H938:H1046</formula1>
    </dataValidation>
    <dataValidation type="list" allowBlank="1" showInputMessage="1" showErrorMessage="1" prompt="Selecciona el Orden de Gobierno" sqref="B1089">
      <formula1>K851</formula1>
    </dataValidation>
    <dataValidation type="list" allowBlank="1" showInputMessage="1" showErrorMessage="1" prompt="Selecciona Financiero o No" sqref="B1090">
      <formula1>K852</formula1>
    </dataValidation>
    <dataValidation type="list" allowBlank="1" showInputMessage="1" showErrorMessage="1" prompt="Selecciona la Subfunción" sqref="A1124:A1126">
      <formula1>H932:H1040</formula1>
    </dataValidation>
    <dataValidation type="list" allowBlank="1" showInputMessage="1" showErrorMessage="1" prompt="Selecciona el Orden de Gobierno" sqref="B970">
      <formula1>K742</formula1>
    </dataValidation>
    <dataValidation type="list" allowBlank="1" showInputMessage="1" showErrorMessage="1" prompt="Selecciona Financiero o No" sqref="B971">
      <formula1>K743</formula1>
    </dataValidation>
    <dataValidation type="list" allowBlank="1" showInputMessage="1" showErrorMessage="1" prompt="Selecciona el Sector" sqref="B972">
      <formula1>K744</formula1>
    </dataValidation>
    <dataValidation type="list" allowBlank="1" showInputMessage="1" showErrorMessage="1" prompt="Selecciona el Subsector" sqref="B973">
      <formula1>K747:K748</formula1>
    </dataValidation>
    <dataValidation type="list" allowBlank="1" showInputMessage="1" showErrorMessage="1" prompt="Selecciona el Ente Publico" sqref="B974">
      <formula1>K746:K747</formula1>
    </dataValidation>
    <dataValidation type="list" allowBlank="1" showInputMessage="1" showErrorMessage="1" prompt="Selecciona la Subfunción" sqref="B926">
      <formula1>H809:H919</formula1>
    </dataValidation>
    <dataValidation type="list" allowBlank="1" showInputMessage="1" showErrorMessage="1" prompt="Selecciona la Función" sqref="B925">
      <formula1>E809:E836</formula1>
    </dataValidation>
    <dataValidation type="list" allowBlank="1" showInputMessage="1" showErrorMessage="1" prompt="Selecciona la Finalidad" sqref="B924">
      <formula1>B809:B812</formula1>
    </dataValidation>
    <dataValidation type="list" allowBlank="1" showInputMessage="1" showErrorMessage="1" prompt="Selecciona la Subfunción" sqref="A987:A996">
      <formula1>H801:H907</formula1>
    </dataValidation>
    <dataValidation type="list" allowBlank="1" showInputMessage="1" showErrorMessage="1" prompt="Selecciona la Subfunción" sqref="A997:A1013">
      <formula1>H809:H916</formula1>
    </dataValidation>
    <dataValidation type="list" allowBlank="1" showInputMessage="1" showErrorMessage="1" prompt="Selecciona la Subfunción" sqref="A906 A1123">
      <formula1>H714:H823</formula1>
    </dataValidation>
    <dataValidation type="list" allowBlank="1" showInputMessage="1" showErrorMessage="1" prompt="Selecciona la Subfunción" sqref="A905 A1106:A1116">
      <formula1>H713:H823</formula1>
    </dataValidation>
    <dataValidation type="list" allowBlank="1" showInputMessage="1" showErrorMessage="1" prompt="Selecciona la Subfunción" sqref="A889:A896">
      <formula1>H705:H815</formula1>
    </dataValidation>
    <dataValidation type="list" allowBlank="1" showInputMessage="1" showErrorMessage="1" prompt="Selecciona la Subfunción" sqref="A897:A898 A904">
      <formula1>H715:H823</formula1>
    </dataValidation>
    <dataValidation type="list" allowBlank="1" showInputMessage="1" showErrorMessage="1" prompt="Selecciona la Subfunción" sqref="A899:A903">
      <formula1>H717:H826</formula1>
    </dataValidation>
    <dataValidation type="list" allowBlank="1" showInputMessage="1" showErrorMessage="1" prompt="Selecciona el Orden de Gobierno" sqref="B872">
      <formula1>K659</formula1>
    </dataValidation>
    <dataValidation type="list" allowBlank="1" showInputMessage="1" showErrorMessage="1" prompt="Selecciona Financiero o No" sqref="B873">
      <formula1>K660</formula1>
    </dataValidation>
    <dataValidation type="list" allowBlank="1" showInputMessage="1" showErrorMessage="1" prompt="Selecciona el Sector" sqref="B874">
      <formula1>K661</formula1>
    </dataValidation>
    <dataValidation type="list" allowBlank="1" showInputMessage="1" showErrorMessage="1" prompt="Selecciona el Ente Publico" sqref="B876">
      <formula1>K663:K664</formula1>
    </dataValidation>
    <dataValidation type="list" allowBlank="1" showInputMessage="1" showErrorMessage="1" prompt="Selecciona el Subsector" sqref="B875">
      <formula1>K664:K703</formula1>
    </dataValidation>
    <dataValidation type="list" allowBlank="1" showInputMessage="1" showErrorMessage="1" prompt="Selecciona la Subfunción" sqref="A804">
      <formula1>H611:H719</formula1>
    </dataValidation>
    <dataValidation type="list" allowBlank="1" showInputMessage="1" showErrorMessage="1" prompt="Selecciona la Subfunción" sqref="A794:A799 A1117:A1122 A1131">
      <formula1>H603:H712</formula1>
    </dataValidation>
    <dataValidation type="list" allowBlank="1" showInputMessage="1" showErrorMessage="1" prompt="Selecciona la Subfunción" sqref="A793 A800:A801 A1130 A1127">
      <formula1>H602:H710</formula1>
    </dataValidation>
    <dataValidation type="list" allowBlank="1" showInputMessage="1" showErrorMessage="1" prompt="Selecciona la Subfunción" sqref="A785:A792">
      <formula1>H592:H702</formula1>
    </dataValidation>
    <dataValidation type="list" allowBlank="1" showInputMessage="1" showErrorMessage="1" prompt="Selecciona la Subfunción" sqref="A802">
      <formula1>H600:H710</formula1>
    </dataValidation>
    <dataValidation type="list" allowBlank="1" showInputMessage="1" showErrorMessage="1" prompt="Selecciona la Subfunción" sqref="A803">
      <formula1>H601:H710</formula1>
    </dataValidation>
    <dataValidation type="list" allowBlank="1" showInputMessage="1" showErrorMessage="1" prompt="Selecciona el Ente Publico" sqref="B772">
      <formula1>K556:K557</formula1>
    </dataValidation>
    <dataValidation type="list" allowBlank="1" showInputMessage="1" showErrorMessage="1" prompt="Selecciona el Sector" sqref="B770">
      <formula1>K554</formula1>
    </dataValidation>
    <dataValidation type="list" allowBlank="1" showInputMessage="1" showErrorMessage="1" prompt="Selecciona Financiero o No" sqref="B769">
      <formula1>K553</formula1>
    </dataValidation>
    <dataValidation type="list" allowBlank="1" showInputMessage="1" showErrorMessage="1" prompt="Selecciona el Orden de Gobierno" sqref="B768">
      <formula1>K552</formula1>
    </dataValidation>
    <dataValidation type="list" allowBlank="1" showInputMessage="1" showErrorMessage="1" prompt="Selecciona el Subsector" sqref="B771">
      <formula1>K557:K590</formula1>
    </dataValidation>
    <dataValidation type="list" allowBlank="1" showInputMessage="1" showErrorMessage="1" prompt="Selecciona la Subfunción" sqref="A689:A691">
      <formula1>H564:H652</formula1>
    </dataValidation>
    <dataValidation type="list" allowBlank="1" showInputMessage="1" showErrorMessage="1" prompt="Selecciona la Subfunción" sqref="A676:A680">
      <formula1>H556:H652</formula1>
    </dataValidation>
    <dataValidation type="list" allowBlank="1" showInputMessage="1" showErrorMessage="1" prompt="Selecciona la Subfunción" sqref="A673:A675">
      <formula1>H554:H652</formula1>
    </dataValidation>
    <dataValidation type="list" allowBlank="1" showInputMessage="1" showErrorMessage="1" prompt="Selecciona la Subfunción" sqref="A687">
      <formula1>H566:H652</formula1>
    </dataValidation>
    <dataValidation type="list" allowBlank="1" showInputMessage="1" showErrorMessage="1" prompt="Selecciona la Subfunción" sqref="A686">
      <formula1>H565:H652</formula1>
    </dataValidation>
    <dataValidation type="list" allowBlank="1" showInputMessage="1" showErrorMessage="1" prompt="Selecciona la Subfunción" sqref="A672">
      <formula1>H553:H652</formula1>
    </dataValidation>
    <dataValidation type="list" allowBlank="1" showInputMessage="1" showErrorMessage="1" prompt="Selecciona la Subfunción" sqref="A682">
      <formula1>H559:H652</formula1>
    </dataValidation>
    <dataValidation type="list" allowBlank="1" showInputMessage="1" showErrorMessage="1" prompt="Selecciona la Subfunción" sqref="A681">
      <formula1>H559:H652</formula1>
    </dataValidation>
    <dataValidation type="list" allowBlank="1" showInputMessage="1" showErrorMessage="1" prompt="Selecciona la Subfunción" sqref="A683:A685">
      <formula1>H558:H652</formula1>
    </dataValidation>
    <dataValidation type="list" allowBlank="1" showInputMessage="1" showErrorMessage="1" prompt="Selecciona la Subfunción" sqref="A688">
      <formula1>H568:H652</formula1>
    </dataValidation>
    <dataValidation type="list" allowBlank="1" showInputMessage="1" showErrorMessage="1" prompt="Selecciona el Ente Publico" sqref="B659">
      <formula1>K457:K458</formula1>
    </dataValidation>
    <dataValidation type="list" allowBlank="1" showInputMessage="1" showErrorMessage="1" prompt="Selecciona el Subsector" sqref="B658">
      <formula1>K458:K459</formula1>
    </dataValidation>
    <dataValidation type="list" allowBlank="1" showInputMessage="1" showErrorMessage="1" prompt="Selecciona el Sector" sqref="B657">
      <formula1>K455</formula1>
    </dataValidation>
    <dataValidation type="list" allowBlank="1" showInputMessage="1" showErrorMessage="1" prompt="Selecciona Financiero o No" sqref="B656">
      <formula1>K454</formula1>
    </dataValidation>
    <dataValidation type="list" allowBlank="1" showInputMessage="1" showErrorMessage="1" prompt="Selecciona el Orden de Gobierno" sqref="B655">
      <formula1>K453</formula1>
    </dataValidation>
    <dataValidation type="list" allowBlank="1" showInputMessage="1" showErrorMessage="1" prompt="Selecciona el Orden de Gobierno" sqref="B577">
      <formula1>K400</formula1>
    </dataValidation>
    <dataValidation type="list" allowBlank="1" showInputMessage="1" showErrorMessage="1" prompt="Selecciona Financiero o No" sqref="B578">
      <formula1>K401</formula1>
    </dataValidation>
    <dataValidation type="list" allowBlank="1" showInputMessage="1" showErrorMessage="1" prompt="Selecciona la Subfunción" sqref="A607:A615">
      <formula1>H403:H512</formula1>
    </dataValidation>
    <dataValidation type="list" allowBlank="1" showInputMessage="1" showErrorMessage="1" prompt="Selecciona la Subfunción" sqref="A594:A604">
      <formula1>H393:H503</formula1>
    </dataValidation>
    <dataValidation type="list" allowBlank="1" showInputMessage="1" showErrorMessage="1" prompt="Selecciona la Subfunción" sqref="A605:A606">
      <formula1>H401:H511</formula1>
    </dataValidation>
    <dataValidation type="list" allowBlank="1" showInputMessage="1" showErrorMessage="1" prompt="Selecciona la Subfunción" sqref="A490:A492">
      <formula1>H314:H422</formula1>
    </dataValidation>
    <dataValidation type="list" allowBlank="1" showInputMessage="1" showErrorMessage="1" prompt="Selecciona la Subfunción" sqref="A473:A476 A466:A471">
      <formula1>H293:H401</formula1>
    </dataValidation>
    <dataValidation type="list" allowBlank="1" showInputMessage="1" showErrorMessage="1" prompt="Selecciona la Subfunción" sqref="A479 A483 A485 A481">
      <formula1>H305:H414</formula1>
    </dataValidation>
    <dataValidation type="list" allowBlank="1" showInputMessage="1" showErrorMessage="1" prompt="Selecciona la Subfunción" sqref="A482 A484 A480 A478">
      <formula1>H305:H414</formula1>
    </dataValidation>
    <dataValidation type="list" allowBlank="1" showInputMessage="1" showErrorMessage="1" prompt="Selecciona la Subfunción" sqref="A465 A472">
      <formula1>H293:H401</formula1>
    </dataValidation>
    <dataValidation type="list" allowBlank="1" showInputMessage="1" showErrorMessage="1" prompt="Selecciona la Subfunción" sqref="A477">
      <formula1>H303:H411</formula1>
    </dataValidation>
    <dataValidation type="list" allowBlank="1" showInputMessage="1" showErrorMessage="1" prompt="Selecciona el Orden de Gobierno" sqref="B448">
      <formula1>K274</formula1>
    </dataValidation>
    <dataValidation type="list" allowBlank="1" showInputMessage="1" showErrorMessage="1" prompt="Selecciona Financiero o No" sqref="B449">
      <formula1>K275</formula1>
    </dataValidation>
    <dataValidation type="list" allowBlank="1" showInputMessage="1" showErrorMessage="1" prompt="Selecciona el Sector" sqref="B450">
      <formula1>K276</formula1>
    </dataValidation>
    <dataValidation type="list" allowBlank="1" showInputMessage="1" showErrorMessage="1" prompt="Selecciona el Subsector" sqref="B451">
      <formula1>K279:K280</formula1>
    </dataValidation>
    <dataValidation type="list" allowBlank="1" showInputMessage="1" showErrorMessage="1" prompt="Selecciona el Ente Publico" sqref="B452">
      <formula1>K278:K279</formula1>
    </dataValidation>
    <dataValidation type="list" allowBlank="1" showInputMessage="1" showErrorMessage="1" prompt="Selecciona la Subfunción" sqref="A332:A340">
      <formula1>H104:H214</formula1>
    </dataValidation>
    <dataValidation type="list" allowBlank="1" showInputMessage="1" showErrorMessage="1" prompt="Selecciona la Subfunción" sqref="A341:A342 A344:A346">
      <formula1>H113:H222</formula1>
    </dataValidation>
    <dataValidation type="list" allowBlank="1" showInputMessage="1" showErrorMessage="1" prompt="Selecciona la Subfunción" sqref="A343">
      <formula1>H115:H223</formula1>
    </dataValidation>
    <dataValidation type="list" allowBlank="1" showInputMessage="1" showErrorMessage="1" prompt="Selecciona la Subfunción" sqref="A347:A350">
      <formula1>H118:H227</formula1>
    </dataValidation>
    <dataValidation type="list" allowBlank="1" showInputMessage="1" showErrorMessage="1" prompt="Selecciona la Subfunción" sqref="A363:A364">
      <formula1>H130:H238</formula1>
    </dataValidation>
    <dataValidation type="list" allowBlank="1" showInputMessage="1" showErrorMessage="1" prompt="Selecciona la Subfunción" sqref="A365:A367">
      <formula1>H131:H239</formula1>
    </dataValidation>
    <dataValidation type="list" allowBlank="1" showInputMessage="1" showErrorMessage="1" prompt="Selecciona la Subfunción" sqref="A371 A373">
      <formula1>H138:H245</formula1>
    </dataValidation>
    <dataValidation type="list" allowBlank="1" showInputMessage="1" showErrorMessage="1" prompt="Selecciona la Subfunción" sqref="A368:A370">
      <formula1>H134:H241</formula1>
    </dataValidation>
    <dataValidation type="list" allowBlank="1" showInputMessage="1" showErrorMessage="1" prompt="Selecciona la Subfunción" sqref="A351:A357 A372">
      <formula1>H121:H229</formula1>
    </dataValidation>
    <dataValidation type="list" allowBlank="1" showInputMessage="1" showErrorMessage="1" prompt="Selecciona la Subfunción" sqref="A358:A362">
      <formula1>H127:H235</formula1>
    </dataValidation>
    <dataValidation type="list" allowBlank="1" showInputMessage="1" showErrorMessage="1" prompt="Selecciona la Subfunción" sqref="A190">
      <formula1>H12:H122</formula1>
    </dataValidation>
    <dataValidation type="list" allowBlank="1" showInputMessage="1" showErrorMessage="1" prompt="Selecciona el Orden de Gobierno" sqref="B165">
      <formula1>K1</formula1>
    </dataValidation>
    <dataValidation type="list" allowBlank="1" showInputMessage="1" showErrorMessage="1" prompt="Selecciona Financiero o No" sqref="B166">
      <formula1>K2</formula1>
    </dataValidation>
    <dataValidation type="list" allowBlank="1" showInputMessage="1" showErrorMessage="1" prompt="Selecciona el Sector" sqref="B167">
      <formula1>K3</formula1>
    </dataValidation>
    <dataValidation type="list" allowBlank="1" showInputMessage="1" showErrorMessage="1" prompt="Selecciona el Subsector" sqref="B168">
      <formula1>K6:K7</formula1>
    </dataValidation>
    <dataValidation type="list" allowBlank="1" showInputMessage="1" showErrorMessage="1" prompt="Selecciona el Ente Publico" sqref="B169">
      <formula1>K5:K6</formula1>
    </dataValidation>
    <dataValidation type="list" allowBlank="1" showInputMessage="1" showErrorMessage="1" prompt="Selecciona la Subfunción" sqref="A182:A184">
      <formula1>H2:H112</formula1>
    </dataValidation>
    <dataValidation type="list" allowBlank="1" showInputMessage="1" showErrorMessage="1" prompt="Selecciona la Subfunción" sqref="A195">
      <formula1>H15:H124</formula1>
    </dataValidation>
    <dataValidation type="list" allowBlank="1" showInputMessage="1" showErrorMessage="1" prompt="Selecciona la Subfunción" sqref="A191:A194">
      <formula1>H13:H122</formula1>
    </dataValidation>
    <dataValidation type="list" allowBlank="1" showInputMessage="1" showErrorMessage="1" prompt="Selecciona la Subfunción" sqref="A189">
      <formula1>H11:H122</formula1>
    </dataValidation>
    <dataValidation type="list" allowBlank="1" showInputMessage="1" showErrorMessage="1" prompt="Selecciona la Subfunción" sqref="A203">
      <formula1>H23:H131</formula1>
    </dataValidation>
    <dataValidation type="list" allowBlank="1" showInputMessage="1" showErrorMessage="1" prompt="Selecciona la Subfunción" sqref="A202">
      <formula1>H21:H129</formula1>
    </dataValidation>
    <dataValidation type="list" allowBlank="1" showInputMessage="1" showErrorMessage="1" prompt="Selecciona la Subfunción" sqref="A198">
      <formula1>H20:H128</formula1>
    </dataValidation>
    <dataValidation type="list" allowBlank="1" showInputMessage="1" showErrorMessage="1" prompt="Selecciona la Subfunción" sqref="A185:A188">
      <formula1>H6:H116</formula1>
    </dataValidation>
    <dataValidation type="list" allowBlank="1" showInputMessage="1" showErrorMessage="1" prompt="Selecciona la Subfunción" sqref="A199">
      <formula1>H10:H120</formula1>
    </dataValidation>
    <dataValidation type="list" allowBlank="1" showInputMessage="1" showErrorMessage="1" prompt="Selecciona la Subfunción" sqref="A200">
      <formula1>H11:H122</formula1>
    </dataValidation>
    <dataValidation type="list" allowBlank="1" showInputMessage="1" showErrorMessage="1" prompt="Selecciona el Ente Publico" sqref="B319">
      <formula1>K108:K109</formula1>
    </dataValidation>
    <dataValidation type="list" allowBlank="1" showInputMessage="1" showErrorMessage="1" prompt="Selecciona el Subsector" sqref="B318">
      <formula1>K109:K110</formula1>
    </dataValidation>
    <dataValidation type="list" allowBlank="1" showInputMessage="1" showErrorMessage="1" prompt="Selecciona el Sector" sqref="B317">
      <formula1>K106</formula1>
    </dataValidation>
    <dataValidation type="list" allowBlank="1" showInputMessage="1" showErrorMessage="1" prompt="Selecciona Financiero o No" sqref="B316">
      <formula1>K105</formula1>
    </dataValidation>
    <dataValidation type="list" allowBlank="1" showInputMessage="1" showErrorMessage="1" prompt="Selecciona el Orden de Gobierno" sqref="B315">
      <formula1>K104</formula1>
    </dataValidation>
    <dataValidation type="list" allowBlank="1" showInputMessage="1" showErrorMessage="1" prompt="Selecciona la Subfunción" sqref="A196:A197 A486:A489">
      <formula1>H19:H127</formula1>
    </dataValidation>
    <dataValidation type="list" allowBlank="1" showInputMessage="1" showErrorMessage="1" prompt="Selecciona el Sector" sqref="B579 B1091">
      <formula1>K402</formula1>
    </dataValidation>
    <dataValidation type="list" allowBlank="1" showInputMessage="1" showErrorMessage="1" prompt="Selecciona el Subsector" sqref="B580 B1092">
      <formula1>K405:K406</formula1>
    </dataValidation>
    <dataValidation type="list" allowBlank="1" showInputMessage="1" showErrorMessage="1" prompt="Selecciona el Ente Publico" sqref="B581 B1093">
      <formula1>K404:K405</formula1>
    </dataValidation>
    <dataValidation type="list" allowBlank="1" showInputMessage="1" showErrorMessage="1" prompt="Selecciona la Subfunción" sqref="B120 B222 B392 B511 B633 B710 B823 B1033">
      <formula1>H2:H112</formula1>
    </dataValidation>
    <dataValidation type="list" allowBlank="1" showInputMessage="1" showErrorMessage="1" prompt="Selecciona la Función" sqref="B119 B221 B391 B510 B632 B709 B822 B1032">
      <formula1>E2:E29</formula1>
    </dataValidation>
    <dataValidation type="list" allowBlank="1" showInputMessage="1" showErrorMessage="1" prompt="Selecciona la Finalidad" sqref="B118 B220 B390 B509 B631 B708 B821 B1031">
      <formula1>B2:B5</formula1>
    </dataValidation>
    <dataValidation type="list" allowBlank="1" showInputMessage="1" showErrorMessage="1" prompt="Selecciona la Subfunción" sqref="A201">
      <formula1>H10:H120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sqref="A1:K51"/>
    </sheetView>
  </sheetViews>
  <sheetFormatPr baseColWidth="10" defaultRowHeight="15" x14ac:dyDescent="0.25"/>
  <cols>
    <col min="1" max="1" width="14" style="716" customWidth="1"/>
    <col min="2" max="2" width="34" style="716" customWidth="1"/>
    <col min="3" max="3" width="30.85546875" style="716" customWidth="1"/>
    <col min="4" max="4" width="35.28515625" style="716" customWidth="1"/>
    <col min="5" max="5" width="29.42578125" style="716" customWidth="1"/>
    <col min="6" max="7" width="11.42578125" style="716"/>
    <col min="8" max="8" width="14.140625" style="716" bestFit="1" customWidth="1"/>
    <col min="9" max="10" width="11.42578125" style="716"/>
    <col min="11" max="11" width="18.7109375" style="716" customWidth="1"/>
    <col min="12" max="16384" width="11.42578125" style="716"/>
  </cols>
  <sheetData>
    <row r="1" spans="1:11" x14ac:dyDescent="0.25">
      <c r="A1" s="714" t="s">
        <v>638</v>
      </c>
      <c r="B1" s="714"/>
      <c r="C1" s="715"/>
      <c r="D1" s="715"/>
      <c r="E1" s="715"/>
      <c r="F1" s="715"/>
      <c r="G1" s="715"/>
      <c r="H1" s="715"/>
      <c r="I1" s="715"/>
      <c r="J1" s="715"/>
      <c r="K1" s="715"/>
    </row>
    <row r="2" spans="1:11" x14ac:dyDescent="0.25">
      <c r="A2" s="717"/>
      <c r="B2" s="717"/>
      <c r="C2" s="717"/>
      <c r="D2" s="717"/>
      <c r="E2" s="717"/>
      <c r="F2" s="717"/>
      <c r="G2" s="717"/>
      <c r="H2" s="717"/>
      <c r="I2" s="717"/>
      <c r="J2" s="717"/>
      <c r="K2" s="717"/>
    </row>
    <row r="3" spans="1:11" ht="25.5" customHeight="1" x14ac:dyDescent="0.25">
      <c r="A3" s="717"/>
      <c r="B3" s="718" t="s">
        <v>639</v>
      </c>
      <c r="C3" s="719"/>
      <c r="D3" s="720"/>
      <c r="E3" s="721"/>
      <c r="F3" s="721"/>
      <c r="G3" s="721"/>
      <c r="H3" s="721"/>
      <c r="I3" s="721"/>
      <c r="J3" s="717" t="s">
        <v>640</v>
      </c>
      <c r="K3" s="722">
        <v>43791</v>
      </c>
    </row>
    <row r="4" spans="1:11" ht="25.5" x14ac:dyDescent="0.25">
      <c r="A4" s="717"/>
      <c r="B4" s="718" t="s">
        <v>641</v>
      </c>
      <c r="C4" s="719"/>
      <c r="D4" s="721"/>
      <c r="E4" s="721"/>
      <c r="F4" s="723"/>
      <c r="G4" s="723"/>
      <c r="H4" s="724" t="s">
        <v>642</v>
      </c>
      <c r="I4" s="724"/>
      <c r="J4" s="717" t="s">
        <v>643</v>
      </c>
      <c r="K4" s="721">
        <v>2020</v>
      </c>
    </row>
    <row r="5" spans="1:11" ht="25.5" customHeight="1" x14ac:dyDescent="0.25">
      <c r="A5" s="725"/>
      <c r="B5" s="718" t="s">
        <v>644</v>
      </c>
      <c r="C5" s="726" t="s">
        <v>645</v>
      </c>
      <c r="D5" s="726"/>
      <c r="E5" s="726"/>
      <c r="F5" s="726"/>
      <c r="G5" s="726"/>
      <c r="H5" s="727"/>
      <c r="I5" s="727"/>
      <c r="J5" s="728" t="s">
        <v>646</v>
      </c>
      <c r="K5" s="728"/>
    </row>
    <row r="6" spans="1:11" x14ac:dyDescent="0.25">
      <c r="A6" s="725"/>
      <c r="B6" s="725"/>
      <c r="C6" s="725"/>
      <c r="D6" s="725"/>
      <c r="E6" s="725"/>
      <c r="F6" s="725"/>
      <c r="G6" s="725"/>
      <c r="H6" s="725"/>
      <c r="I6" s="725"/>
      <c r="J6" s="725"/>
      <c r="K6" s="725"/>
    </row>
    <row r="7" spans="1:11" x14ac:dyDescent="0.25">
      <c r="A7" s="729"/>
      <c r="B7" s="730" t="s">
        <v>647</v>
      </c>
      <c r="C7" s="731" t="s">
        <v>648</v>
      </c>
      <c r="D7" s="732"/>
      <c r="E7" s="732"/>
      <c r="F7" s="732"/>
      <c r="G7" s="732"/>
      <c r="H7" s="732"/>
      <c r="I7" s="733"/>
      <c r="J7" s="734" t="s">
        <v>649</v>
      </c>
      <c r="K7" s="734" t="s">
        <v>650</v>
      </c>
    </row>
    <row r="8" spans="1:11" x14ac:dyDescent="0.25">
      <c r="A8" s="729"/>
      <c r="B8" s="735" t="s">
        <v>651</v>
      </c>
      <c r="C8" s="734" t="s">
        <v>652</v>
      </c>
      <c r="D8" s="736" t="s">
        <v>653</v>
      </c>
      <c r="E8" s="737" t="s">
        <v>654</v>
      </c>
      <c r="F8" s="737" t="s">
        <v>655</v>
      </c>
      <c r="G8" s="734" t="s">
        <v>656</v>
      </c>
      <c r="H8" s="734" t="s">
        <v>657</v>
      </c>
      <c r="I8" s="737" t="s">
        <v>658</v>
      </c>
      <c r="J8" s="737" t="s">
        <v>659</v>
      </c>
      <c r="K8" s="737"/>
    </row>
    <row r="9" spans="1:11" ht="25.5" x14ac:dyDescent="0.25">
      <c r="A9" s="729"/>
      <c r="B9" s="738" t="s">
        <v>660</v>
      </c>
      <c r="C9" s="739"/>
      <c r="D9" s="740" t="s">
        <v>661</v>
      </c>
      <c r="E9" s="739" t="s">
        <v>662</v>
      </c>
      <c r="F9" s="739"/>
      <c r="G9" s="739" t="s">
        <v>663</v>
      </c>
      <c r="H9" s="739">
        <v>2019</v>
      </c>
      <c r="I9" s="739" t="s">
        <v>664</v>
      </c>
      <c r="J9" s="739" t="s">
        <v>665</v>
      </c>
      <c r="K9" s="739"/>
    </row>
    <row r="10" spans="1:11" ht="15" customHeight="1" x14ac:dyDescent="0.25">
      <c r="A10" s="729"/>
      <c r="B10" s="725"/>
      <c r="C10" s="725"/>
      <c r="D10" s="725"/>
      <c r="E10" s="725"/>
      <c r="F10" s="725"/>
      <c r="G10" s="725"/>
      <c r="H10" s="725"/>
      <c r="I10" s="729"/>
      <c r="J10" s="729"/>
      <c r="K10" s="729"/>
    </row>
    <row r="11" spans="1:11" x14ac:dyDescent="0.25">
      <c r="A11" s="741" t="s">
        <v>666</v>
      </c>
      <c r="B11" s="742" t="s">
        <v>667</v>
      </c>
      <c r="C11" s="743" t="s">
        <v>668</v>
      </c>
      <c r="D11" s="743" t="s">
        <v>669</v>
      </c>
      <c r="E11" s="743" t="s">
        <v>670</v>
      </c>
      <c r="F11" s="743" t="s">
        <v>360</v>
      </c>
      <c r="G11" s="743">
        <v>2020</v>
      </c>
      <c r="H11" s="744">
        <v>1</v>
      </c>
      <c r="I11" s="745" t="s">
        <v>671</v>
      </c>
      <c r="J11" s="742" t="s">
        <v>672</v>
      </c>
      <c r="K11" s="746" t="s">
        <v>673</v>
      </c>
    </row>
    <row r="12" spans="1:11" x14ac:dyDescent="0.25">
      <c r="A12" s="747"/>
      <c r="B12" s="748"/>
      <c r="C12" s="749"/>
      <c r="D12" s="749"/>
      <c r="E12" s="749"/>
      <c r="F12" s="749"/>
      <c r="G12" s="750"/>
      <c r="H12" s="751"/>
      <c r="I12" s="752"/>
      <c r="J12" s="748"/>
      <c r="K12" s="753"/>
    </row>
    <row r="13" spans="1:11" x14ac:dyDescent="0.25">
      <c r="A13" s="747"/>
      <c r="B13" s="748"/>
      <c r="C13" s="749"/>
      <c r="D13" s="749"/>
      <c r="E13" s="749"/>
      <c r="F13" s="749"/>
      <c r="G13" s="754" t="s">
        <v>674</v>
      </c>
      <c r="H13" s="751"/>
      <c r="I13" s="745" t="s">
        <v>675</v>
      </c>
      <c r="J13" s="748"/>
      <c r="K13" s="753"/>
    </row>
    <row r="14" spans="1:11" x14ac:dyDescent="0.25">
      <c r="A14" s="755"/>
      <c r="B14" s="756"/>
      <c r="C14" s="750"/>
      <c r="D14" s="750"/>
      <c r="E14" s="750"/>
      <c r="F14" s="750"/>
      <c r="G14" s="750"/>
      <c r="H14" s="757"/>
      <c r="I14" s="758"/>
      <c r="J14" s="756"/>
      <c r="K14" s="759"/>
    </row>
    <row r="15" spans="1:11" ht="15" customHeight="1" x14ac:dyDescent="0.25">
      <c r="A15" s="729"/>
      <c r="B15" s="729"/>
      <c r="C15" s="725"/>
      <c r="D15" s="725"/>
      <c r="E15" s="725"/>
      <c r="F15" s="725"/>
      <c r="G15" s="725"/>
      <c r="H15" s="725"/>
      <c r="I15" s="729"/>
      <c r="J15" s="729"/>
      <c r="K15" s="760"/>
    </row>
    <row r="16" spans="1:11" x14ac:dyDescent="0.25">
      <c r="A16" s="761" t="s">
        <v>676</v>
      </c>
      <c r="B16" s="742" t="s">
        <v>677</v>
      </c>
      <c r="C16" s="743" t="s">
        <v>678</v>
      </c>
      <c r="D16" s="743" t="s">
        <v>669</v>
      </c>
      <c r="E16" s="743" t="s">
        <v>670</v>
      </c>
      <c r="F16" s="743" t="s">
        <v>679</v>
      </c>
      <c r="G16" s="743">
        <v>2020</v>
      </c>
      <c r="H16" s="762">
        <v>53255847.030000001</v>
      </c>
      <c r="I16" s="763" t="s">
        <v>671</v>
      </c>
      <c r="J16" s="742" t="s">
        <v>680</v>
      </c>
      <c r="K16" s="746" t="s">
        <v>681</v>
      </c>
    </row>
    <row r="17" spans="1:11" ht="15" customHeight="1" x14ac:dyDescent="0.25">
      <c r="A17" s="764"/>
      <c r="B17" s="748"/>
      <c r="C17" s="749"/>
      <c r="D17" s="749"/>
      <c r="E17" s="749"/>
      <c r="F17" s="749"/>
      <c r="G17" s="750"/>
      <c r="H17" s="765"/>
      <c r="I17" s="766"/>
      <c r="J17" s="748"/>
      <c r="K17" s="753"/>
    </row>
    <row r="18" spans="1:11" x14ac:dyDescent="0.25">
      <c r="A18" s="764"/>
      <c r="B18" s="748"/>
      <c r="C18" s="749"/>
      <c r="D18" s="749"/>
      <c r="E18" s="749"/>
      <c r="F18" s="749"/>
      <c r="G18" s="743">
        <v>3</v>
      </c>
      <c r="H18" s="765"/>
      <c r="I18" s="767" t="s">
        <v>675</v>
      </c>
      <c r="J18" s="748"/>
      <c r="K18" s="753"/>
    </row>
    <row r="19" spans="1:11" x14ac:dyDescent="0.25">
      <c r="A19" s="768"/>
      <c r="B19" s="756"/>
      <c r="C19" s="750"/>
      <c r="D19" s="750"/>
      <c r="E19" s="750"/>
      <c r="F19" s="750"/>
      <c r="G19" s="750"/>
      <c r="H19" s="769"/>
      <c r="I19" s="770"/>
      <c r="J19" s="756"/>
      <c r="K19" s="759"/>
    </row>
    <row r="20" spans="1:11" ht="15" customHeight="1" x14ac:dyDescent="0.25">
      <c r="A20" s="729"/>
      <c r="B20" s="729"/>
      <c r="C20" s="725"/>
      <c r="D20" s="725"/>
      <c r="E20" s="725"/>
      <c r="F20" s="725"/>
      <c r="G20" s="725"/>
      <c r="H20" s="725"/>
      <c r="I20" s="729"/>
      <c r="J20" s="729"/>
      <c r="K20" s="760"/>
    </row>
    <row r="21" spans="1:11" ht="15" customHeight="1" x14ac:dyDescent="0.25">
      <c r="A21" s="771" t="s">
        <v>682</v>
      </c>
      <c r="B21" s="742" t="s">
        <v>683</v>
      </c>
      <c r="C21" s="743" t="s">
        <v>684</v>
      </c>
      <c r="D21" s="743" t="s">
        <v>685</v>
      </c>
      <c r="E21" s="743" t="s">
        <v>686</v>
      </c>
      <c r="F21" s="743" t="s">
        <v>679</v>
      </c>
      <c r="G21" s="743">
        <v>2020</v>
      </c>
      <c r="H21" s="772">
        <v>1</v>
      </c>
      <c r="I21" s="763" t="s">
        <v>671</v>
      </c>
      <c r="J21" s="743" t="s">
        <v>687</v>
      </c>
      <c r="K21" s="746" t="s">
        <v>688</v>
      </c>
    </row>
    <row r="22" spans="1:11" x14ac:dyDescent="0.25">
      <c r="A22" s="773"/>
      <c r="B22" s="748"/>
      <c r="C22" s="749"/>
      <c r="D22" s="749"/>
      <c r="E22" s="749"/>
      <c r="F22" s="749"/>
      <c r="G22" s="750"/>
      <c r="H22" s="751"/>
      <c r="I22" s="774"/>
      <c r="J22" s="749"/>
      <c r="K22" s="753"/>
    </row>
    <row r="23" spans="1:11" x14ac:dyDescent="0.25">
      <c r="A23" s="773"/>
      <c r="B23" s="748"/>
      <c r="C23" s="749"/>
      <c r="D23" s="749"/>
      <c r="E23" s="749"/>
      <c r="F23" s="749"/>
      <c r="G23" s="743">
        <v>26</v>
      </c>
      <c r="H23" s="751"/>
      <c r="I23" s="763" t="s">
        <v>675</v>
      </c>
      <c r="J23" s="749"/>
      <c r="K23" s="753"/>
    </row>
    <row r="24" spans="1:11" x14ac:dyDescent="0.25">
      <c r="A24" s="775"/>
      <c r="B24" s="756"/>
      <c r="C24" s="750"/>
      <c r="D24" s="750"/>
      <c r="E24" s="750"/>
      <c r="F24" s="750"/>
      <c r="G24" s="750"/>
      <c r="H24" s="757"/>
      <c r="I24" s="774"/>
      <c r="J24" s="750"/>
      <c r="K24" s="759"/>
    </row>
    <row r="25" spans="1:11" ht="15" customHeight="1" x14ac:dyDescent="0.25">
      <c r="A25" s="729"/>
      <c r="B25" s="729"/>
      <c r="C25" s="725"/>
      <c r="D25" s="725"/>
      <c r="E25" s="725"/>
      <c r="F25" s="725"/>
      <c r="G25" s="725"/>
      <c r="H25" s="725"/>
      <c r="I25" s="729"/>
      <c r="J25" s="729"/>
      <c r="K25" s="760"/>
    </row>
    <row r="26" spans="1:11" ht="15" customHeight="1" x14ac:dyDescent="0.25">
      <c r="A26" s="776" t="s">
        <v>689</v>
      </c>
      <c r="B26" s="742" t="s">
        <v>690</v>
      </c>
      <c r="C26" s="743" t="s">
        <v>691</v>
      </c>
      <c r="D26" s="743" t="s">
        <v>692</v>
      </c>
      <c r="E26" s="743" t="s">
        <v>686</v>
      </c>
      <c r="F26" s="743" t="s">
        <v>679</v>
      </c>
      <c r="G26" s="743">
        <v>2020</v>
      </c>
      <c r="H26" s="772">
        <v>1</v>
      </c>
      <c r="I26" s="777" t="s">
        <v>671</v>
      </c>
      <c r="J26" s="743" t="s">
        <v>693</v>
      </c>
      <c r="K26" s="778" t="s">
        <v>694</v>
      </c>
    </row>
    <row r="27" spans="1:11" x14ac:dyDescent="0.25">
      <c r="A27" s="779"/>
      <c r="B27" s="748"/>
      <c r="C27" s="749"/>
      <c r="D27" s="749"/>
      <c r="E27" s="749"/>
      <c r="F27" s="749"/>
      <c r="G27" s="750"/>
      <c r="H27" s="751"/>
      <c r="I27" s="780"/>
      <c r="J27" s="749"/>
      <c r="K27" s="781"/>
    </row>
    <row r="28" spans="1:11" x14ac:dyDescent="0.25">
      <c r="A28" s="779"/>
      <c r="B28" s="748"/>
      <c r="C28" s="749"/>
      <c r="D28" s="749"/>
      <c r="E28" s="749"/>
      <c r="F28" s="749"/>
      <c r="G28" s="743">
        <v>96</v>
      </c>
      <c r="H28" s="751"/>
      <c r="I28" s="777" t="s">
        <v>675</v>
      </c>
      <c r="J28" s="749"/>
      <c r="K28" s="781"/>
    </row>
    <row r="29" spans="1:11" x14ac:dyDescent="0.25">
      <c r="A29" s="782"/>
      <c r="B29" s="756"/>
      <c r="C29" s="750"/>
      <c r="D29" s="750"/>
      <c r="E29" s="750"/>
      <c r="F29" s="750"/>
      <c r="G29" s="750"/>
      <c r="H29" s="757"/>
      <c r="I29" s="783"/>
      <c r="J29" s="750"/>
      <c r="K29" s="784"/>
    </row>
    <row r="30" spans="1:11" ht="15" customHeight="1" x14ac:dyDescent="0.25">
      <c r="A30" s="729"/>
      <c r="B30" s="729"/>
      <c r="C30" s="725"/>
      <c r="D30" s="725"/>
      <c r="E30" s="725"/>
      <c r="F30" s="725"/>
      <c r="G30" s="725"/>
      <c r="H30" s="725"/>
      <c r="I30" s="729"/>
      <c r="J30" s="729"/>
      <c r="K30" s="760"/>
    </row>
    <row r="31" spans="1:11" ht="15" customHeight="1" x14ac:dyDescent="0.25">
      <c r="A31" s="729"/>
      <c r="B31" s="729"/>
      <c r="C31" s="729"/>
      <c r="D31" s="729"/>
      <c r="E31" s="729"/>
      <c r="F31" s="729"/>
      <c r="G31" s="729"/>
      <c r="H31" s="729"/>
      <c r="I31" s="729"/>
      <c r="J31" s="729"/>
      <c r="K31" s="760"/>
    </row>
    <row r="32" spans="1:11" ht="15" customHeight="1" x14ac:dyDescent="0.25">
      <c r="A32" s="771" t="s">
        <v>695</v>
      </c>
      <c r="B32" s="742" t="s">
        <v>696</v>
      </c>
      <c r="C32" s="743" t="s">
        <v>697</v>
      </c>
      <c r="D32" s="743" t="s">
        <v>698</v>
      </c>
      <c r="E32" s="743" t="s">
        <v>670</v>
      </c>
      <c r="F32" s="743" t="s">
        <v>679</v>
      </c>
      <c r="G32" s="743">
        <v>2020</v>
      </c>
      <c r="H32" s="744">
        <v>3</v>
      </c>
      <c r="I32" s="767" t="s">
        <v>671</v>
      </c>
      <c r="J32" s="743" t="s">
        <v>680</v>
      </c>
      <c r="K32" s="778" t="s">
        <v>699</v>
      </c>
    </row>
    <row r="33" spans="1:11" x14ac:dyDescent="0.25">
      <c r="A33" s="773"/>
      <c r="B33" s="748"/>
      <c r="C33" s="749"/>
      <c r="D33" s="749"/>
      <c r="E33" s="749"/>
      <c r="F33" s="749"/>
      <c r="G33" s="750"/>
      <c r="H33" s="751"/>
      <c r="I33" s="774"/>
      <c r="J33" s="749"/>
      <c r="K33" s="781"/>
    </row>
    <row r="34" spans="1:11" x14ac:dyDescent="0.25">
      <c r="A34" s="773"/>
      <c r="B34" s="748"/>
      <c r="C34" s="749"/>
      <c r="D34" s="749"/>
      <c r="E34" s="749"/>
      <c r="F34" s="749"/>
      <c r="G34" s="785">
        <v>3</v>
      </c>
      <c r="H34" s="751"/>
      <c r="I34" s="763" t="s">
        <v>675</v>
      </c>
      <c r="J34" s="749"/>
      <c r="K34" s="781"/>
    </row>
    <row r="35" spans="1:11" x14ac:dyDescent="0.25">
      <c r="A35" s="775"/>
      <c r="B35" s="756"/>
      <c r="C35" s="750"/>
      <c r="D35" s="750"/>
      <c r="E35" s="750"/>
      <c r="F35" s="750"/>
      <c r="G35" s="786"/>
      <c r="H35" s="757"/>
      <c r="I35" s="774"/>
      <c r="J35" s="750"/>
      <c r="K35" s="784"/>
    </row>
    <row r="36" spans="1:11" ht="15" customHeight="1" x14ac:dyDescent="0.25">
      <c r="A36" s="729"/>
      <c r="B36" s="729"/>
      <c r="C36" s="725"/>
      <c r="D36" s="725"/>
      <c r="E36" s="725"/>
      <c r="F36" s="725"/>
      <c r="G36" s="725"/>
      <c r="H36" s="725"/>
      <c r="I36" s="729"/>
      <c r="J36" s="729"/>
      <c r="K36" s="760"/>
    </row>
    <row r="37" spans="1:11" ht="15" customHeight="1" x14ac:dyDescent="0.25">
      <c r="A37" s="776" t="s">
        <v>700</v>
      </c>
      <c r="B37" s="742" t="s">
        <v>701</v>
      </c>
      <c r="C37" s="743" t="s">
        <v>702</v>
      </c>
      <c r="D37" s="743" t="s">
        <v>703</v>
      </c>
      <c r="E37" s="743" t="s">
        <v>670</v>
      </c>
      <c r="F37" s="743" t="s">
        <v>679</v>
      </c>
      <c r="G37" s="743">
        <v>2020</v>
      </c>
      <c r="H37" s="744">
        <v>400</v>
      </c>
      <c r="I37" s="777" t="s">
        <v>671</v>
      </c>
      <c r="J37" s="743" t="s">
        <v>704</v>
      </c>
      <c r="K37" s="778" t="s">
        <v>705</v>
      </c>
    </row>
    <row r="38" spans="1:11" x14ac:dyDescent="0.25">
      <c r="A38" s="779"/>
      <c r="B38" s="748"/>
      <c r="C38" s="749"/>
      <c r="D38" s="749"/>
      <c r="E38" s="749"/>
      <c r="F38" s="749"/>
      <c r="G38" s="750"/>
      <c r="H38" s="751"/>
      <c r="I38" s="780" t="s">
        <v>706</v>
      </c>
      <c r="J38" s="749"/>
      <c r="K38" s="781"/>
    </row>
    <row r="39" spans="1:11" x14ac:dyDescent="0.25">
      <c r="A39" s="779"/>
      <c r="B39" s="748"/>
      <c r="C39" s="749"/>
      <c r="D39" s="749"/>
      <c r="E39" s="749"/>
      <c r="F39" s="749"/>
      <c r="G39" s="787">
        <v>400</v>
      </c>
      <c r="H39" s="751"/>
      <c r="I39" s="777" t="s">
        <v>675</v>
      </c>
      <c r="J39" s="749"/>
      <c r="K39" s="781"/>
    </row>
    <row r="40" spans="1:11" x14ac:dyDescent="0.25">
      <c r="A40" s="782"/>
      <c r="B40" s="756"/>
      <c r="C40" s="750"/>
      <c r="D40" s="750"/>
      <c r="E40" s="750"/>
      <c r="F40" s="750"/>
      <c r="G40" s="788"/>
      <c r="H40" s="757"/>
      <c r="I40" s="780" t="s">
        <v>707</v>
      </c>
      <c r="J40" s="750"/>
      <c r="K40" s="784"/>
    </row>
    <row r="41" spans="1:11" ht="15" customHeight="1" x14ac:dyDescent="0.25">
      <c r="A41" s="729"/>
      <c r="B41" s="729"/>
      <c r="C41" s="725"/>
      <c r="D41" s="725"/>
      <c r="E41" s="725"/>
      <c r="F41" s="725"/>
      <c r="G41" s="725"/>
      <c r="H41" s="725"/>
      <c r="I41" s="729"/>
      <c r="J41" s="729"/>
      <c r="K41" s="760"/>
    </row>
    <row r="42" spans="1:11" ht="15" customHeight="1" x14ac:dyDescent="0.25">
      <c r="A42" s="729"/>
      <c r="B42" s="729"/>
      <c r="C42" s="725"/>
      <c r="D42" s="725"/>
      <c r="E42" s="725"/>
      <c r="F42" s="725"/>
      <c r="G42" s="725"/>
      <c r="H42" s="725"/>
      <c r="I42" s="729"/>
      <c r="J42" s="729"/>
      <c r="K42" s="760"/>
    </row>
    <row r="43" spans="1:11" ht="15" customHeight="1" x14ac:dyDescent="0.25">
      <c r="A43" s="771" t="s">
        <v>708</v>
      </c>
      <c r="B43" s="742" t="s">
        <v>709</v>
      </c>
      <c r="C43" s="742" t="s">
        <v>710</v>
      </c>
      <c r="D43" s="743" t="s">
        <v>711</v>
      </c>
      <c r="E43" s="743" t="s">
        <v>670</v>
      </c>
      <c r="F43" s="743" t="s">
        <v>679</v>
      </c>
      <c r="G43" s="743">
        <v>2020</v>
      </c>
      <c r="H43" s="744">
        <v>1</v>
      </c>
      <c r="I43" s="767" t="s">
        <v>671</v>
      </c>
      <c r="J43" s="743" t="s">
        <v>712</v>
      </c>
      <c r="K43" s="746" t="s">
        <v>713</v>
      </c>
    </row>
    <row r="44" spans="1:11" x14ac:dyDescent="0.25">
      <c r="A44" s="773"/>
      <c r="B44" s="748"/>
      <c r="C44" s="748"/>
      <c r="D44" s="749"/>
      <c r="E44" s="749"/>
      <c r="F44" s="749"/>
      <c r="G44" s="750"/>
      <c r="H44" s="751"/>
      <c r="I44" s="774" t="s">
        <v>706</v>
      </c>
      <c r="J44" s="749"/>
      <c r="K44" s="753"/>
    </row>
    <row r="45" spans="1:11" x14ac:dyDescent="0.25">
      <c r="A45" s="773"/>
      <c r="B45" s="748"/>
      <c r="C45" s="748"/>
      <c r="D45" s="749"/>
      <c r="E45" s="749"/>
      <c r="F45" s="749"/>
      <c r="G45" s="743">
        <v>1</v>
      </c>
      <c r="H45" s="751"/>
      <c r="I45" s="763" t="s">
        <v>675</v>
      </c>
      <c r="J45" s="749"/>
      <c r="K45" s="753"/>
    </row>
    <row r="46" spans="1:11" x14ac:dyDescent="0.25">
      <c r="A46" s="775"/>
      <c r="B46" s="756"/>
      <c r="C46" s="756"/>
      <c r="D46" s="750"/>
      <c r="E46" s="750"/>
      <c r="F46" s="750"/>
      <c r="G46" s="750"/>
      <c r="H46" s="757"/>
      <c r="I46" s="774"/>
      <c r="J46" s="750"/>
      <c r="K46" s="759"/>
    </row>
    <row r="47" spans="1:11" ht="12.75" customHeight="1" x14ac:dyDescent="0.25">
      <c r="A47" s="729"/>
      <c r="B47" s="729"/>
      <c r="C47" s="725"/>
      <c r="D47" s="725"/>
      <c r="E47" s="725"/>
      <c r="F47" s="725"/>
      <c r="G47" s="725"/>
      <c r="H47" s="725"/>
      <c r="I47" s="729"/>
      <c r="J47" s="729"/>
      <c r="K47" s="760"/>
    </row>
    <row r="48" spans="1:11" ht="15" customHeight="1" x14ac:dyDescent="0.25">
      <c r="A48" s="776" t="s">
        <v>714</v>
      </c>
      <c r="B48" s="743" t="s">
        <v>715</v>
      </c>
      <c r="C48" s="743" t="s">
        <v>716</v>
      </c>
      <c r="D48" s="743" t="s">
        <v>717</v>
      </c>
      <c r="E48" s="743" t="s">
        <v>686</v>
      </c>
      <c r="F48" s="743" t="s">
        <v>679</v>
      </c>
      <c r="G48" s="743">
        <v>2020</v>
      </c>
      <c r="H48" s="789">
        <v>1</v>
      </c>
      <c r="I48" s="777" t="s">
        <v>671</v>
      </c>
      <c r="J48" s="743" t="s">
        <v>718</v>
      </c>
      <c r="K48" s="778" t="s">
        <v>719</v>
      </c>
    </row>
    <row r="49" spans="1:11" x14ac:dyDescent="0.25">
      <c r="A49" s="779"/>
      <c r="B49" s="749"/>
      <c r="C49" s="749"/>
      <c r="D49" s="749"/>
      <c r="E49" s="749"/>
      <c r="F49" s="749"/>
      <c r="G49" s="750"/>
      <c r="H49" s="790"/>
      <c r="I49" s="780" t="s">
        <v>706</v>
      </c>
      <c r="J49" s="749"/>
      <c r="K49" s="781"/>
    </row>
    <row r="50" spans="1:11" x14ac:dyDescent="0.25">
      <c r="A50" s="779"/>
      <c r="B50" s="749"/>
      <c r="C50" s="749"/>
      <c r="D50" s="749"/>
      <c r="E50" s="749"/>
      <c r="F50" s="749"/>
      <c r="G50" s="743">
        <v>12</v>
      </c>
      <c r="H50" s="790"/>
      <c r="I50" s="777" t="s">
        <v>675</v>
      </c>
      <c r="J50" s="749"/>
      <c r="K50" s="781"/>
    </row>
    <row r="51" spans="1:11" x14ac:dyDescent="0.25">
      <c r="A51" s="782"/>
      <c r="B51" s="750"/>
      <c r="C51" s="750"/>
      <c r="D51" s="750"/>
      <c r="E51" s="750"/>
      <c r="F51" s="750"/>
      <c r="G51" s="750"/>
      <c r="H51" s="791"/>
      <c r="I51" s="780" t="s">
        <v>707</v>
      </c>
      <c r="J51" s="750"/>
      <c r="K51" s="784"/>
    </row>
    <row r="52" spans="1:11" ht="15" customHeight="1" x14ac:dyDescent="0.25">
      <c r="A52" s="729"/>
      <c r="B52" s="729"/>
      <c r="C52" s="725"/>
      <c r="D52" s="725"/>
      <c r="E52" s="725"/>
      <c r="F52" s="725"/>
      <c r="G52" s="725"/>
      <c r="H52" s="725"/>
      <c r="I52" s="729"/>
      <c r="J52" s="729"/>
      <c r="K52" s="760"/>
    </row>
  </sheetData>
  <mergeCells count="92">
    <mergeCell ref="F48:F51"/>
    <mergeCell ref="G48:G49"/>
    <mergeCell ref="H48:H51"/>
    <mergeCell ref="J48:J51"/>
    <mergeCell ref="K48:K51"/>
    <mergeCell ref="G50:G51"/>
    <mergeCell ref="G43:G44"/>
    <mergeCell ref="H43:H46"/>
    <mergeCell ref="J43:J46"/>
    <mergeCell ref="K43:K46"/>
    <mergeCell ref="G45:G46"/>
    <mergeCell ref="A48:A51"/>
    <mergeCell ref="B48:B51"/>
    <mergeCell ref="C48:C51"/>
    <mergeCell ref="D48:D51"/>
    <mergeCell ref="E48:E51"/>
    <mergeCell ref="A43:A46"/>
    <mergeCell ref="B43:B46"/>
    <mergeCell ref="C43:C46"/>
    <mergeCell ref="D43:D46"/>
    <mergeCell ref="E43:E46"/>
    <mergeCell ref="F43:F46"/>
    <mergeCell ref="F37:F40"/>
    <mergeCell ref="G37:G38"/>
    <mergeCell ref="H37:H40"/>
    <mergeCell ref="J37:J40"/>
    <mergeCell ref="K37:K40"/>
    <mergeCell ref="G39:G40"/>
    <mergeCell ref="G32:G33"/>
    <mergeCell ref="H32:H35"/>
    <mergeCell ref="J32:J35"/>
    <mergeCell ref="K32:K35"/>
    <mergeCell ref="G34:G35"/>
    <mergeCell ref="A37:A40"/>
    <mergeCell ref="B37:B40"/>
    <mergeCell ref="C37:C40"/>
    <mergeCell ref="D37:D40"/>
    <mergeCell ref="E37:E40"/>
    <mergeCell ref="A32:A35"/>
    <mergeCell ref="B32:B35"/>
    <mergeCell ref="C32:C35"/>
    <mergeCell ref="D32:D35"/>
    <mergeCell ref="E32:E35"/>
    <mergeCell ref="F32:F35"/>
    <mergeCell ref="F26:F29"/>
    <mergeCell ref="G26:G27"/>
    <mergeCell ref="H26:H29"/>
    <mergeCell ref="J26:J29"/>
    <mergeCell ref="K26:K29"/>
    <mergeCell ref="G28:G29"/>
    <mergeCell ref="G21:G22"/>
    <mergeCell ref="H21:H24"/>
    <mergeCell ref="J21:J24"/>
    <mergeCell ref="K21:K24"/>
    <mergeCell ref="G23:G24"/>
    <mergeCell ref="A26:A29"/>
    <mergeCell ref="B26:B29"/>
    <mergeCell ref="C26:C29"/>
    <mergeCell ref="D26:D29"/>
    <mergeCell ref="E26:E29"/>
    <mergeCell ref="A21:A24"/>
    <mergeCell ref="B21:B24"/>
    <mergeCell ref="C21:C24"/>
    <mergeCell ref="D21:D24"/>
    <mergeCell ref="E21:E24"/>
    <mergeCell ref="F21:F24"/>
    <mergeCell ref="F16:F19"/>
    <mergeCell ref="G16:G17"/>
    <mergeCell ref="H16:H19"/>
    <mergeCell ref="J16:J19"/>
    <mergeCell ref="K16:K19"/>
    <mergeCell ref="G18:G19"/>
    <mergeCell ref="G11:G12"/>
    <mergeCell ref="H11:H14"/>
    <mergeCell ref="J11:J14"/>
    <mergeCell ref="K11:K14"/>
    <mergeCell ref="G13:G14"/>
    <mergeCell ref="A16:A19"/>
    <mergeCell ref="B16:B19"/>
    <mergeCell ref="C16:C19"/>
    <mergeCell ref="D16:D19"/>
    <mergeCell ref="E16:E19"/>
    <mergeCell ref="A1:B1"/>
    <mergeCell ref="H4:I5"/>
    <mergeCell ref="C5:G5"/>
    <mergeCell ref="J5:K5"/>
    <mergeCell ref="C7:I7"/>
    <mergeCell ref="B11:B14"/>
    <mergeCell ref="C11:C14"/>
    <mergeCell ref="D11:D14"/>
    <mergeCell ref="E11:E14"/>
    <mergeCell ref="F11:F14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POA 2020</vt:lpstr>
      <vt:lpstr>MIR ADMON 2020</vt:lpstr>
      <vt:lpstr>Hoja1</vt:lpstr>
      <vt:lpstr>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ADMINISTRACIÓN</cp:lastModifiedBy>
  <dcterms:created xsi:type="dcterms:W3CDTF">2020-05-20T17:39:14Z</dcterms:created>
  <dcterms:modified xsi:type="dcterms:W3CDTF">2020-05-20T17:49:22Z</dcterms:modified>
</cp:coreProperties>
</file>